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2" i="3" l="1"/>
  <c r="F12" i="3"/>
  <c r="D12" i="3"/>
  <c r="B12" i="3"/>
  <c r="E11" i="3"/>
  <c r="E10" i="3"/>
  <c r="E9" i="3"/>
  <c r="C11" i="3"/>
  <c r="C10" i="3"/>
  <c r="C9" i="3"/>
  <c r="K21" i="1"/>
  <c r="K10" i="1"/>
  <c r="I27" i="2"/>
  <c r="H27" i="2"/>
  <c r="E20" i="2"/>
  <c r="G20" i="2" s="1"/>
  <c r="C20" i="2"/>
  <c r="B20" i="2"/>
  <c r="E24" i="2"/>
  <c r="C24" i="2"/>
  <c r="G27" i="2"/>
  <c r="G9" i="2"/>
  <c r="H8" i="2" s="1"/>
  <c r="I8" i="2" s="1"/>
  <c r="G10" i="2"/>
  <c r="G11" i="2"/>
  <c r="G12" i="2"/>
  <c r="G13" i="2"/>
  <c r="G14" i="2"/>
  <c r="G15" i="2"/>
  <c r="G16" i="2"/>
  <c r="G17" i="2"/>
  <c r="G19" i="2"/>
  <c r="H19" i="2" s="1"/>
  <c r="G22" i="2"/>
  <c r="G24" i="2"/>
  <c r="G8" i="2"/>
  <c r="I19" i="2" l="1"/>
</calcChain>
</file>

<file path=xl/sharedStrings.xml><?xml version="1.0" encoding="utf-8"?>
<sst xmlns="http://schemas.openxmlformats.org/spreadsheetml/2006/main" count="58" uniqueCount="45">
  <si>
    <t>PROCESSO: E-08/007/2964/2017]</t>
  </si>
  <si>
    <t>EMERGENCIAL</t>
  </si>
  <si>
    <t>CONTRATAÇÃO DE EMPRESA ESPECIALIZADA EM VIGILÂNCIA PATRIMONIAL DESARMADA</t>
  </si>
  <si>
    <t>VIGILANTE 12 X 36 DIURNO</t>
  </si>
  <si>
    <t>VIGILANTE 12 X 36 NOTURNO</t>
  </si>
  <si>
    <t>CALÇA</t>
  </si>
  <si>
    <t>CAMISA</t>
  </si>
  <si>
    <t>CINTO</t>
  </si>
  <si>
    <t>SAPATOS</t>
  </si>
  <si>
    <t>MEIAS</t>
  </si>
  <si>
    <t>QUEPE</t>
  </si>
  <si>
    <t>JAQUETA</t>
  </si>
  <si>
    <t>CAPA DE CHUVA</t>
  </si>
  <si>
    <t>CRACHÁ</t>
  </si>
  <si>
    <t>DISTINTIVO</t>
  </si>
  <si>
    <t>LIVRO</t>
  </si>
  <si>
    <t>CASSETETE</t>
  </si>
  <si>
    <t>PORTA CASSETETE</t>
  </si>
  <si>
    <t>APITO</t>
  </si>
  <si>
    <t>CORDÃO</t>
  </si>
  <si>
    <t>LANTERNA</t>
  </si>
  <si>
    <t>PILHAS</t>
  </si>
  <si>
    <t xml:space="preserve">ESATE SEG E SERV - CNPJ 18.854.220/0001-48 - ATA PREGÃO 16364/2017 -            MIN EDUC </t>
  </si>
  <si>
    <t>ESATE SEG E SERV - CNPJ 18.854.220/0001-48 - ATA PREGÃO 16364/2017 - MIN EDUC -SP</t>
  </si>
  <si>
    <t>ESATE SEG E SERV - CNPJ 18.854.220/0001-48 - ATA PREGÃO 16364/2017 - MIN EDUC - SP</t>
  </si>
  <si>
    <t>RONDAI SEGURANÇA - CNPJ 10.398.803/0002-80 - ATA PREGÃO 1252017 - MIN EDUC - MT</t>
  </si>
  <si>
    <t xml:space="preserve">SANAKE EMPRESA SEG - CNPJ 07.473.476/0001-99 - ATA PREGAO 92017 - MIN TRANSP - </t>
  </si>
  <si>
    <t xml:space="preserve">MULTISEG UNIFORMES - CNPJ 03.291.912/0001-58- </t>
  </si>
  <si>
    <t xml:space="preserve">RL COM VAREJISTA - CNPJ 22.226.670/0001-63 </t>
  </si>
  <si>
    <t>MEDIA</t>
  </si>
  <si>
    <t>PREÇO MEDIO TOTAL</t>
  </si>
  <si>
    <t>VALOR MENSAL         ( 6 MESES)</t>
  </si>
  <si>
    <t xml:space="preserve">UNIFORME </t>
  </si>
  <si>
    <t>MATERIAL</t>
  </si>
  <si>
    <t>RADIO TRANSMISSOR</t>
  </si>
  <si>
    <t>MEMORIA DE CALCULO</t>
  </si>
  <si>
    <t>- MATERIAIS DE USO COMUM FORAM DIVIDIDOS POR 2 PROFISSIONAIS (DIURNO/NOTURNO) - RADIO TRANSMISSOR, CASSETETE, LANTERNA</t>
  </si>
  <si>
    <t>MEDIA PESQUISA DE MERCADO</t>
  </si>
  <si>
    <t>VALOR ESTIMADO FUNDAÇÃO SAÚDE</t>
  </si>
  <si>
    <t>LOTE I - HECC, IECAC, FS (GAVEA)</t>
  </si>
  <si>
    <t>HECC</t>
  </si>
  <si>
    <t>IECAC</t>
  </si>
  <si>
    <t>SEDE (GAVEA)</t>
  </si>
  <si>
    <t>DIURNO</t>
  </si>
  <si>
    <t>NOTURNO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</si>
</sst>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/>
    <xf numFmtId="44" fontId="0" fillId="0" borderId="5" xfId="1" applyFont="1" applyBorder="1"/>
    <xf numFmtId="44" fontId="0" fillId="0" borderId="7" xfId="1" applyFont="1" applyBorder="1"/>
    <xf numFmtId="44" fontId="0" fillId="0" borderId="8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8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44" fontId="0" fillId="0" borderId="10" xfId="0" applyNumberFormat="1" applyBorder="1"/>
    <xf numFmtId="44" fontId="0" fillId="0" borderId="11" xfId="0" applyNumberFormat="1" applyBorder="1"/>
    <xf numFmtId="44" fontId="2" fillId="0" borderId="12" xfId="0" applyNumberFormat="1" applyFont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  <xf numFmtId="44" fontId="0" fillId="0" borderId="11" xfId="0" applyNumberFormat="1" applyBorder="1" applyAlignment="1">
      <alignment horizontal="center"/>
    </xf>
    <xf numFmtId="0" fontId="0" fillId="0" borderId="9" xfId="0" applyBorder="1"/>
    <xf numFmtId="0" fontId="0" fillId="0" borderId="15" xfId="0" applyBorder="1"/>
    <xf numFmtId="0" fontId="0" fillId="0" borderId="16" xfId="0" applyBorder="1"/>
    <xf numFmtId="44" fontId="0" fillId="0" borderId="17" xfId="1" applyFont="1" applyBorder="1"/>
    <xf numFmtId="0" fontId="0" fillId="0" borderId="17" xfId="0" applyBorder="1"/>
    <xf numFmtId="44" fontId="0" fillId="0" borderId="18" xfId="0" applyNumberFormat="1" applyBorder="1"/>
    <xf numFmtId="0" fontId="0" fillId="0" borderId="19" xfId="0" applyBorder="1"/>
    <xf numFmtId="44" fontId="0" fillId="0" borderId="20" xfId="1" applyFont="1" applyBorder="1"/>
    <xf numFmtId="0" fontId="0" fillId="0" borderId="20" xfId="0" applyBorder="1"/>
    <xf numFmtId="44" fontId="0" fillId="0" borderId="21" xfId="0" applyNumberFormat="1" applyBorder="1"/>
    <xf numFmtId="44" fontId="0" fillId="0" borderId="22" xfId="1" applyFont="1" applyBorder="1" applyAlignment="1">
      <alignment horizontal="center" vertical="center"/>
    </xf>
    <xf numFmtId="44" fontId="0" fillId="0" borderId="22" xfId="1" applyFont="1" applyBorder="1" applyAlignment="1">
      <alignment horizontal="center"/>
    </xf>
    <xf numFmtId="0" fontId="0" fillId="0" borderId="22" xfId="0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2" fillId="0" borderId="6" xfId="0" applyNumberFormat="1" applyFont="1" applyBorder="1" applyAlignment="1">
      <alignment horizontal="center" vertical="center"/>
    </xf>
    <xf numFmtId="44" fontId="2" fillId="0" borderId="24" xfId="0" applyNumberFormat="1" applyFont="1" applyBorder="1" applyAlignment="1">
      <alignment horizontal="center" vertical="center"/>
    </xf>
    <xf numFmtId="44" fontId="2" fillId="0" borderId="25" xfId="0" applyNumberFormat="1" applyFont="1" applyBorder="1" applyAlignment="1">
      <alignment horizontal="center" vertical="center"/>
    </xf>
    <xf numFmtId="44" fontId="0" fillId="0" borderId="23" xfId="0" applyNumberFormat="1" applyBorder="1"/>
    <xf numFmtId="0" fontId="0" fillId="0" borderId="0" xfId="0" quotePrefix="1"/>
    <xf numFmtId="0" fontId="0" fillId="0" borderId="26" xfId="0" applyFill="1" applyBorder="1"/>
    <xf numFmtId="44" fontId="0" fillId="0" borderId="27" xfId="1" applyFont="1" applyBorder="1"/>
    <xf numFmtId="44" fontId="0" fillId="0" borderId="27" xfId="1" applyFon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0" fillId="0" borderId="4" xfId="0" applyNumberFormat="1" applyBorder="1"/>
    <xf numFmtId="44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0" borderId="2" xfId="0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5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2" fillId="0" borderId="8" xfId="0" applyNumberFormat="1" applyFont="1" applyBorder="1"/>
    <xf numFmtId="0" fontId="2" fillId="2" borderId="5" xfId="0" applyFont="1" applyFill="1" applyBorder="1"/>
    <xf numFmtId="44" fontId="2" fillId="2" borderId="5" xfId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447674</xdr:colOff>
      <xdr:row>2</xdr:row>
      <xdr:rowOff>19050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333374</xdr:colOff>
      <xdr:row>2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695324</xdr:colOff>
      <xdr:row>2</xdr:row>
      <xdr:rowOff>19050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XFD4"/>
    </sheetView>
  </sheetViews>
  <sheetFormatPr defaultRowHeight="15" x14ac:dyDescent="0.25"/>
  <cols>
    <col min="11" max="11" width="12.140625" bestFit="1" customWidth="1"/>
    <col min="13" max="13" width="13.28515625" bestFit="1" customWidth="1"/>
  </cols>
  <sheetData>
    <row r="1" spans="1:13" ht="15.75" thickBot="1" x14ac:dyDescent="0.3">
      <c r="J1" s="4" t="s">
        <v>0</v>
      </c>
      <c r="K1" s="5"/>
      <c r="L1" s="5"/>
      <c r="M1" s="6"/>
    </row>
    <row r="2" spans="1:13" ht="15.75" thickBot="1" x14ac:dyDescent="0.3">
      <c r="J2" s="4" t="s">
        <v>1</v>
      </c>
      <c r="K2" s="5"/>
      <c r="L2" s="5"/>
      <c r="M2" s="6"/>
    </row>
    <row r="3" spans="1:13" ht="15.75" thickBot="1" x14ac:dyDescent="0.3"/>
    <row r="4" spans="1:13" ht="15.75" thickBot="1" x14ac:dyDescent="0.3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15.75" thickBot="1" x14ac:dyDescent="0.3"/>
    <row r="6" spans="1:13" ht="15.75" thickBot="1" x14ac:dyDescent="0.3">
      <c r="A6" s="4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.75" thickBot="1" x14ac:dyDescent="0.3">
      <c r="A7" s="15" t="s">
        <v>23</v>
      </c>
      <c r="B7" s="16"/>
      <c r="C7" s="16"/>
      <c r="D7" s="16"/>
      <c r="E7" s="16"/>
      <c r="F7" s="16"/>
      <c r="G7" s="16"/>
      <c r="H7" s="16"/>
      <c r="I7" s="16"/>
      <c r="J7" s="17"/>
      <c r="K7" s="18">
        <v>8874.4599999999991</v>
      </c>
      <c r="L7" s="19"/>
      <c r="M7" s="20"/>
    </row>
    <row r="8" spans="1:13" ht="15.75" thickBot="1" x14ac:dyDescent="0.3">
      <c r="A8" s="15" t="s">
        <v>25</v>
      </c>
      <c r="B8" s="16"/>
      <c r="C8" s="16"/>
      <c r="D8" s="16"/>
      <c r="E8" s="16"/>
      <c r="F8" s="16"/>
      <c r="G8" s="16"/>
      <c r="H8" s="16"/>
      <c r="I8" s="16"/>
      <c r="J8" s="17"/>
      <c r="K8" s="18">
        <v>7914.83</v>
      </c>
      <c r="L8" s="19"/>
      <c r="M8" s="20"/>
    </row>
    <row r="9" spans="1:13" ht="15.75" thickBot="1" x14ac:dyDescent="0.3">
      <c r="A9" s="15" t="s">
        <v>26</v>
      </c>
      <c r="B9" s="16"/>
      <c r="C9" s="16"/>
      <c r="D9" s="16"/>
      <c r="E9" s="16"/>
      <c r="F9" s="16"/>
      <c r="G9" s="16"/>
      <c r="H9" s="16"/>
      <c r="I9" s="16"/>
      <c r="J9" s="17"/>
      <c r="K9" s="18">
        <v>12532.66</v>
      </c>
      <c r="L9" s="19"/>
      <c r="M9" s="20"/>
    </row>
    <row r="10" spans="1:13" ht="15.75" thickBot="1" x14ac:dyDescent="0.3">
      <c r="A10" s="60" t="s">
        <v>37</v>
      </c>
      <c r="B10" s="61"/>
      <c r="C10" s="61"/>
      <c r="D10" s="61"/>
      <c r="E10" s="61"/>
      <c r="F10" s="61"/>
      <c r="G10" s="61"/>
      <c r="H10" s="61"/>
      <c r="I10" s="61"/>
      <c r="J10" s="62"/>
      <c r="K10" s="63">
        <f>AVERAGE(K7:M9)</f>
        <v>9773.9833333333336</v>
      </c>
      <c r="L10" s="5"/>
      <c r="M10" s="6"/>
    </row>
    <row r="11" spans="1:13" ht="10.5" customHeight="1" thickBot="1" x14ac:dyDescent="0.3"/>
    <row r="12" spans="1:13" ht="15.75" thickBot="1" x14ac:dyDescent="0.3">
      <c r="A12" s="15" t="s">
        <v>38</v>
      </c>
      <c r="B12" s="16"/>
      <c r="C12" s="16"/>
      <c r="D12" s="16"/>
      <c r="E12" s="16"/>
      <c r="F12" s="16"/>
      <c r="G12" s="16"/>
      <c r="H12" s="16"/>
      <c r="I12" s="16"/>
      <c r="J12" s="17"/>
      <c r="K12" s="64">
        <v>4716.1000000000004</v>
      </c>
      <c r="L12" s="65"/>
      <c r="M12" s="66"/>
    </row>
    <row r="16" spans="1:13" ht="15.75" thickBot="1" x14ac:dyDescent="0.3"/>
    <row r="17" spans="1:13" ht="15.75" thickBot="1" x14ac:dyDescent="0.3">
      <c r="A17" s="4" t="s">
        <v>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.75" thickBot="1" x14ac:dyDescent="0.3">
      <c r="A18" s="15" t="s">
        <v>24</v>
      </c>
      <c r="B18" s="16"/>
      <c r="C18" s="16"/>
      <c r="D18" s="16"/>
      <c r="E18" s="16"/>
      <c r="F18" s="16"/>
      <c r="G18" s="16"/>
      <c r="H18" s="16"/>
      <c r="I18" s="16"/>
      <c r="J18" s="17"/>
      <c r="K18" s="18">
        <v>11253.95</v>
      </c>
      <c r="L18" s="19"/>
      <c r="M18" s="20"/>
    </row>
    <row r="19" spans="1:13" ht="15.75" thickBot="1" x14ac:dyDescent="0.3">
      <c r="A19" s="15" t="s">
        <v>25</v>
      </c>
      <c r="B19" s="16"/>
      <c r="C19" s="16"/>
      <c r="D19" s="16"/>
      <c r="E19" s="16"/>
      <c r="F19" s="16"/>
      <c r="G19" s="16"/>
      <c r="H19" s="16"/>
      <c r="I19" s="16"/>
      <c r="J19" s="17"/>
      <c r="K19" s="18">
        <v>9121.8700000000008</v>
      </c>
      <c r="L19" s="19"/>
      <c r="M19" s="20"/>
    </row>
    <row r="20" spans="1:13" ht="15.75" thickBot="1" x14ac:dyDescent="0.3">
      <c r="A20" s="15" t="s">
        <v>26</v>
      </c>
      <c r="B20" s="16"/>
      <c r="C20" s="16"/>
      <c r="D20" s="16"/>
      <c r="E20" s="16"/>
      <c r="F20" s="16"/>
      <c r="G20" s="16"/>
      <c r="H20" s="16"/>
      <c r="I20" s="16"/>
      <c r="J20" s="17"/>
      <c r="K20" s="18">
        <v>13911.64</v>
      </c>
      <c r="L20" s="19"/>
      <c r="M20" s="20"/>
    </row>
    <row r="21" spans="1:13" ht="15.75" thickBot="1" x14ac:dyDescent="0.3">
      <c r="A21" s="60" t="s">
        <v>37</v>
      </c>
      <c r="B21" s="61"/>
      <c r="C21" s="61"/>
      <c r="D21" s="61"/>
      <c r="E21" s="61"/>
      <c r="F21" s="61"/>
      <c r="G21" s="61"/>
      <c r="H21" s="61"/>
      <c r="I21" s="61"/>
      <c r="J21" s="62"/>
      <c r="K21" s="63">
        <f>AVERAGE(K18:M20)</f>
        <v>11429.153333333334</v>
      </c>
      <c r="L21" s="5"/>
      <c r="M21" s="6"/>
    </row>
    <row r="22" spans="1:13" ht="9.75" customHeight="1" thickBot="1" x14ac:dyDescent="0.3"/>
    <row r="23" spans="1:13" ht="15.75" thickBot="1" x14ac:dyDescent="0.3">
      <c r="A23" s="15" t="s">
        <v>38</v>
      </c>
      <c r="B23" s="16"/>
      <c r="C23" s="16"/>
      <c r="D23" s="16"/>
      <c r="E23" s="16"/>
      <c r="F23" s="16"/>
      <c r="G23" s="16"/>
      <c r="H23" s="16"/>
      <c r="I23" s="16"/>
      <c r="J23" s="17"/>
      <c r="K23" s="64">
        <v>5007.0200000000004</v>
      </c>
      <c r="L23" s="65"/>
      <c r="M23" s="66"/>
    </row>
  </sheetData>
  <mergeCells count="25">
    <mergeCell ref="J1:M1"/>
    <mergeCell ref="J2:M2"/>
    <mergeCell ref="A21:J21"/>
    <mergeCell ref="K21:M21"/>
    <mergeCell ref="A12:J12"/>
    <mergeCell ref="A23:J23"/>
    <mergeCell ref="K12:M12"/>
    <mergeCell ref="K23:M23"/>
    <mergeCell ref="A20:J20"/>
    <mergeCell ref="A19:J19"/>
    <mergeCell ref="K18:M18"/>
    <mergeCell ref="K19:M19"/>
    <mergeCell ref="K20:M20"/>
    <mergeCell ref="A10:J10"/>
    <mergeCell ref="K10:M10"/>
    <mergeCell ref="A7:J7"/>
    <mergeCell ref="A8:J8"/>
    <mergeCell ref="A9:J9"/>
    <mergeCell ref="K7:M7"/>
    <mergeCell ref="K8:M8"/>
    <mergeCell ref="K9:M9"/>
    <mergeCell ref="A18:J18"/>
    <mergeCell ref="A4:M4"/>
    <mergeCell ref="A6:M6"/>
    <mergeCell ref="A17:M1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8" workbookViewId="0">
      <selection activeCell="B20" sqref="B20:B21"/>
    </sheetView>
  </sheetViews>
  <sheetFormatPr defaultRowHeight="15" x14ac:dyDescent="0.25"/>
  <cols>
    <col min="1" max="1" width="20" customWidth="1"/>
    <col min="2" max="2" width="25.5703125" customWidth="1"/>
    <col min="3" max="3" width="23" bestFit="1" customWidth="1"/>
    <col min="4" max="4" width="23.28515625" customWidth="1"/>
    <col min="5" max="5" width="22.28515625" customWidth="1"/>
    <col min="6" max="6" width="23.42578125" customWidth="1"/>
    <col min="7" max="7" width="16.42578125" customWidth="1"/>
    <col min="8" max="8" width="16.28515625" customWidth="1"/>
    <col min="9" max="9" width="11.7109375" customWidth="1"/>
    <col min="10" max="13" width="9.140625" style="26"/>
  </cols>
  <sheetData>
    <row r="1" spans="1:12" x14ac:dyDescent="0.25">
      <c r="H1" t="s">
        <v>0</v>
      </c>
    </row>
    <row r="2" spans="1:12" x14ac:dyDescent="0.25">
      <c r="H2" t="s">
        <v>1</v>
      </c>
    </row>
    <row r="3" spans="1:12" ht="15.75" thickBot="1" x14ac:dyDescent="0.3"/>
    <row r="4" spans="1:12" ht="15.75" thickBot="1" x14ac:dyDescent="0.3">
      <c r="A4" s="4" t="s">
        <v>2</v>
      </c>
      <c r="B4" s="5"/>
      <c r="C4" s="5"/>
      <c r="D4" s="5"/>
      <c r="E4" s="5"/>
      <c r="F4" s="5"/>
      <c r="G4" s="5"/>
      <c r="H4" s="5"/>
      <c r="I4" s="6"/>
      <c r="J4" s="27"/>
      <c r="K4" s="27"/>
    </row>
    <row r="5" spans="1:12" ht="15.75" thickBot="1" x14ac:dyDescent="0.3"/>
    <row r="6" spans="1:12" ht="15.75" thickBot="1" x14ac:dyDescent="0.3">
      <c r="A6" s="4" t="s">
        <v>32</v>
      </c>
      <c r="B6" s="5"/>
      <c r="C6" s="5"/>
      <c r="D6" s="5"/>
      <c r="E6" s="5"/>
      <c r="F6" s="5"/>
      <c r="G6" s="5"/>
      <c r="H6" s="5"/>
      <c r="I6" s="6"/>
    </row>
    <row r="7" spans="1:12" ht="61.5" customHeight="1" thickBot="1" x14ac:dyDescent="0.3">
      <c r="A7" s="34"/>
      <c r="B7" s="7" t="s">
        <v>22</v>
      </c>
      <c r="C7" s="7" t="s">
        <v>25</v>
      </c>
      <c r="D7" s="21" t="s">
        <v>27</v>
      </c>
      <c r="E7" s="21" t="s">
        <v>26</v>
      </c>
      <c r="F7" s="21" t="s">
        <v>28</v>
      </c>
      <c r="G7" s="25" t="s">
        <v>29</v>
      </c>
      <c r="H7" s="21" t="s">
        <v>30</v>
      </c>
      <c r="I7" s="21" t="s">
        <v>31</v>
      </c>
      <c r="J7" s="27"/>
      <c r="K7" s="27"/>
      <c r="L7" s="27"/>
    </row>
    <row r="8" spans="1:12" x14ac:dyDescent="0.25">
      <c r="A8" s="35" t="s">
        <v>5</v>
      </c>
      <c r="B8" s="10">
        <v>45</v>
      </c>
      <c r="C8" s="10">
        <v>52</v>
      </c>
      <c r="D8" s="9">
        <v>52.5</v>
      </c>
      <c r="E8" s="9">
        <v>32</v>
      </c>
      <c r="F8" s="9">
        <v>44.88</v>
      </c>
      <c r="G8" s="28">
        <f>AVERAGE(B8:F8)</f>
        <v>45.275999999999996</v>
      </c>
      <c r="H8" s="30">
        <f>SUM(G8:G17)</f>
        <v>298.03433333333339</v>
      </c>
      <c r="I8" s="30">
        <f>H8/6</f>
        <v>49.672388888888896</v>
      </c>
    </row>
    <row r="9" spans="1:12" x14ac:dyDescent="0.25">
      <c r="A9" s="35" t="s">
        <v>6</v>
      </c>
      <c r="B9" s="9">
        <v>40</v>
      </c>
      <c r="C9" s="9">
        <v>45</v>
      </c>
      <c r="D9" s="9">
        <v>48.5</v>
      </c>
      <c r="E9" s="9">
        <v>28</v>
      </c>
      <c r="F9" s="9">
        <v>60</v>
      </c>
      <c r="G9" s="29">
        <f t="shared" ref="G9:G26" si="0">AVERAGE(B9:F9)</f>
        <v>44.3</v>
      </c>
      <c r="H9" s="31"/>
      <c r="I9" s="31"/>
    </row>
    <row r="10" spans="1:12" x14ac:dyDescent="0.25">
      <c r="A10" s="35" t="s">
        <v>7</v>
      </c>
      <c r="B10" s="9">
        <v>28</v>
      </c>
      <c r="C10" s="9">
        <v>12</v>
      </c>
      <c r="D10" s="9"/>
      <c r="E10" s="9">
        <v>14</v>
      </c>
      <c r="F10" s="8"/>
      <c r="G10" s="29">
        <f t="shared" si="0"/>
        <v>18</v>
      </c>
      <c r="H10" s="31"/>
      <c r="I10" s="31"/>
    </row>
    <row r="11" spans="1:12" x14ac:dyDescent="0.25">
      <c r="A11" s="35" t="s">
        <v>8</v>
      </c>
      <c r="B11" s="9">
        <v>70</v>
      </c>
      <c r="C11" s="9">
        <v>52</v>
      </c>
      <c r="D11" s="9"/>
      <c r="E11" s="9">
        <v>49</v>
      </c>
      <c r="F11" s="8"/>
      <c r="G11" s="29">
        <f t="shared" si="0"/>
        <v>57</v>
      </c>
      <c r="H11" s="31"/>
      <c r="I11" s="31"/>
    </row>
    <row r="12" spans="1:12" x14ac:dyDescent="0.25">
      <c r="A12" s="35" t="s">
        <v>9</v>
      </c>
      <c r="B12" s="9">
        <v>15</v>
      </c>
      <c r="C12" s="9"/>
      <c r="D12" s="9"/>
      <c r="E12" s="9">
        <v>4</v>
      </c>
      <c r="F12" s="8"/>
      <c r="G12" s="29">
        <f t="shared" si="0"/>
        <v>9.5</v>
      </c>
      <c r="H12" s="31"/>
      <c r="I12" s="31"/>
    </row>
    <row r="13" spans="1:12" x14ac:dyDescent="0.25">
      <c r="A13" s="35" t="s">
        <v>10</v>
      </c>
      <c r="B13" s="9">
        <v>12</v>
      </c>
      <c r="C13" s="9">
        <v>9</v>
      </c>
      <c r="D13" s="9"/>
      <c r="E13" s="9">
        <v>13</v>
      </c>
      <c r="F13" s="8"/>
      <c r="G13" s="29">
        <f t="shared" si="0"/>
        <v>11.333333333333334</v>
      </c>
      <c r="H13" s="31"/>
      <c r="I13" s="31"/>
    </row>
    <row r="14" spans="1:12" x14ac:dyDescent="0.25">
      <c r="A14" s="35" t="s">
        <v>11</v>
      </c>
      <c r="B14" s="9">
        <v>80</v>
      </c>
      <c r="C14" s="9">
        <v>65</v>
      </c>
      <c r="D14" s="9">
        <v>49.9</v>
      </c>
      <c r="E14" s="9">
        <v>52</v>
      </c>
      <c r="F14" s="8"/>
      <c r="G14" s="29">
        <f t="shared" si="0"/>
        <v>61.725000000000001</v>
      </c>
      <c r="H14" s="31"/>
      <c r="I14" s="31"/>
    </row>
    <row r="15" spans="1:12" x14ac:dyDescent="0.25">
      <c r="A15" s="35" t="s">
        <v>12</v>
      </c>
      <c r="B15" s="9">
        <v>16</v>
      </c>
      <c r="C15" s="9">
        <v>37.4</v>
      </c>
      <c r="D15" s="9"/>
      <c r="E15" s="9">
        <v>28</v>
      </c>
      <c r="F15" s="8"/>
      <c r="G15" s="29">
        <f t="shared" si="0"/>
        <v>27.133333333333336</v>
      </c>
      <c r="H15" s="31"/>
      <c r="I15" s="31"/>
    </row>
    <row r="16" spans="1:12" x14ac:dyDescent="0.25">
      <c r="A16" s="35" t="s">
        <v>13</v>
      </c>
      <c r="B16" s="9">
        <v>15</v>
      </c>
      <c r="C16" s="9">
        <v>7.27</v>
      </c>
      <c r="D16" s="9"/>
      <c r="E16" s="9">
        <v>12</v>
      </c>
      <c r="F16" s="8"/>
      <c r="G16" s="29">
        <f t="shared" si="0"/>
        <v>11.423333333333332</v>
      </c>
      <c r="H16" s="31"/>
      <c r="I16" s="31"/>
    </row>
    <row r="17" spans="1:9" ht="15.75" thickBot="1" x14ac:dyDescent="0.3">
      <c r="A17" s="36" t="s">
        <v>14</v>
      </c>
      <c r="B17" s="37">
        <v>15</v>
      </c>
      <c r="C17" s="37">
        <v>10.029999999999999</v>
      </c>
      <c r="D17" s="37"/>
      <c r="E17" s="37">
        <v>12</v>
      </c>
      <c r="F17" s="38"/>
      <c r="G17" s="39">
        <f t="shared" si="0"/>
        <v>12.343333333333334</v>
      </c>
      <c r="H17" s="32"/>
      <c r="I17" s="32"/>
    </row>
    <row r="18" spans="1:9" ht="15.75" thickBot="1" x14ac:dyDescent="0.3">
      <c r="A18" s="4" t="s">
        <v>33</v>
      </c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40" t="s">
        <v>15</v>
      </c>
      <c r="B19" s="41">
        <v>20</v>
      </c>
      <c r="C19" s="41"/>
      <c r="D19" s="41"/>
      <c r="E19" s="41">
        <v>13</v>
      </c>
      <c r="F19" s="42"/>
      <c r="G19" s="43">
        <f t="shared" si="0"/>
        <v>16.5</v>
      </c>
      <c r="H19" s="48">
        <f>SUM(G19:G25)</f>
        <v>66.930000000000007</v>
      </c>
      <c r="I19" s="48">
        <f>H19/6</f>
        <v>11.155000000000001</v>
      </c>
    </row>
    <row r="20" spans="1:9" x14ac:dyDescent="0.25">
      <c r="A20" s="35" t="s">
        <v>16</v>
      </c>
      <c r="B20" s="13">
        <f>46/2</f>
        <v>23</v>
      </c>
      <c r="C20" s="13">
        <f>19.07/2</f>
        <v>9.5350000000000001</v>
      </c>
      <c r="D20" s="9"/>
      <c r="E20" s="13">
        <f>26/2</f>
        <v>13</v>
      </c>
      <c r="F20" s="8"/>
      <c r="G20" s="33">
        <f t="shared" si="0"/>
        <v>15.178333333333333</v>
      </c>
      <c r="H20" s="49"/>
      <c r="I20" s="49"/>
    </row>
    <row r="21" spans="1:9" x14ac:dyDescent="0.25">
      <c r="A21" s="35" t="s">
        <v>17</v>
      </c>
      <c r="B21" s="14"/>
      <c r="C21" s="14"/>
      <c r="D21" s="9"/>
      <c r="E21" s="14"/>
      <c r="F21" s="8"/>
      <c r="G21" s="33"/>
      <c r="H21" s="49"/>
      <c r="I21" s="49"/>
    </row>
    <row r="22" spans="1:9" x14ac:dyDescent="0.25">
      <c r="A22" s="35" t="s">
        <v>18</v>
      </c>
      <c r="B22" s="13">
        <v>12</v>
      </c>
      <c r="C22" s="13">
        <v>21.87</v>
      </c>
      <c r="D22" s="11"/>
      <c r="E22" s="13">
        <v>12</v>
      </c>
      <c r="F22" s="22"/>
      <c r="G22" s="33">
        <f t="shared" si="0"/>
        <v>15.290000000000001</v>
      </c>
      <c r="H22" s="49"/>
      <c r="I22" s="49"/>
    </row>
    <row r="23" spans="1:9" x14ac:dyDescent="0.25">
      <c r="A23" s="35" t="s">
        <v>19</v>
      </c>
      <c r="B23" s="14"/>
      <c r="C23" s="14"/>
      <c r="D23" s="12"/>
      <c r="E23" s="14"/>
      <c r="F23" s="23"/>
      <c r="G23" s="33"/>
      <c r="H23" s="49"/>
      <c r="I23" s="49"/>
    </row>
    <row r="24" spans="1:9" x14ac:dyDescent="0.25">
      <c r="A24" s="35" t="s">
        <v>20</v>
      </c>
      <c r="B24" s="13">
        <v>17.5</v>
      </c>
      <c r="C24" s="13">
        <f>39.77/2</f>
        <v>19.885000000000002</v>
      </c>
      <c r="D24" s="11"/>
      <c r="E24" s="13">
        <f>45/2</f>
        <v>22.5</v>
      </c>
      <c r="F24" s="22"/>
      <c r="G24" s="33">
        <f t="shared" si="0"/>
        <v>19.96166666666667</v>
      </c>
      <c r="H24" s="49"/>
      <c r="I24" s="49"/>
    </row>
    <row r="25" spans="1:9" ht="15.75" thickBot="1" x14ac:dyDescent="0.3">
      <c r="A25" s="36" t="s">
        <v>21</v>
      </c>
      <c r="B25" s="44"/>
      <c r="C25" s="44"/>
      <c r="D25" s="45"/>
      <c r="E25" s="44"/>
      <c r="F25" s="46"/>
      <c r="G25" s="47"/>
      <c r="H25" s="50"/>
      <c r="I25" s="50"/>
    </row>
    <row r="26" spans="1:9" s="26" customFormat="1" ht="15.75" thickBot="1" x14ac:dyDescent="0.3">
      <c r="A26" s="4" t="s">
        <v>34</v>
      </c>
      <c r="B26" s="5"/>
      <c r="C26" s="5"/>
      <c r="D26" s="5"/>
      <c r="E26" s="5"/>
      <c r="F26" s="5"/>
      <c r="G26" s="5"/>
      <c r="H26" s="5"/>
      <c r="I26" s="6"/>
    </row>
    <row r="27" spans="1:9" ht="15.75" thickBot="1" x14ac:dyDescent="0.3">
      <c r="A27" s="53" t="s">
        <v>34</v>
      </c>
      <c r="B27" s="54">
        <v>325</v>
      </c>
      <c r="C27" s="54"/>
      <c r="D27" s="54"/>
      <c r="E27" s="55">
        <v>560</v>
      </c>
      <c r="F27" s="54"/>
      <c r="G27" s="51">
        <f>AVERAGE(B27:F27)</f>
        <v>442.5</v>
      </c>
      <c r="H27" s="57">
        <f>G27</f>
        <v>442.5</v>
      </c>
      <c r="I27" s="58">
        <f>H27/6</f>
        <v>73.75</v>
      </c>
    </row>
    <row r="29" spans="1:9" x14ac:dyDescent="0.25">
      <c r="A29" t="s">
        <v>35</v>
      </c>
    </row>
    <row r="30" spans="1:9" x14ac:dyDescent="0.25">
      <c r="A30" s="52" t="s">
        <v>36</v>
      </c>
    </row>
  </sheetData>
  <mergeCells count="24">
    <mergeCell ref="A4:I4"/>
    <mergeCell ref="A6:I6"/>
    <mergeCell ref="A18:I18"/>
    <mergeCell ref="A26:I26"/>
    <mergeCell ref="F24:F25"/>
    <mergeCell ref="G24:G25"/>
    <mergeCell ref="G22:G23"/>
    <mergeCell ref="B20:B21"/>
    <mergeCell ref="G20:G21"/>
    <mergeCell ref="H8:H17"/>
    <mergeCell ref="H19:H25"/>
    <mergeCell ref="B24:B25"/>
    <mergeCell ref="C24:C25"/>
    <mergeCell ref="E24:E25"/>
    <mergeCell ref="E20:E21"/>
    <mergeCell ref="E22:E23"/>
    <mergeCell ref="D22:D23"/>
    <mergeCell ref="D24:D25"/>
    <mergeCell ref="B22:B23"/>
    <mergeCell ref="C22:C23"/>
    <mergeCell ref="C20:C21"/>
    <mergeCell ref="F22:F23"/>
    <mergeCell ref="I8:I17"/>
    <mergeCell ref="I19:I2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10" sqref="M10"/>
    </sheetView>
  </sheetViews>
  <sheetFormatPr defaultRowHeight="15" x14ac:dyDescent="0.25"/>
  <cols>
    <col min="1" max="1" width="14.5703125" customWidth="1"/>
    <col min="2" max="2" width="10.85546875" customWidth="1"/>
    <col min="3" max="3" width="13.28515625" customWidth="1"/>
    <col min="4" max="4" width="10.85546875" customWidth="1"/>
    <col min="5" max="5" width="12.85546875" customWidth="1"/>
    <col min="6" max="7" width="14.28515625" bestFit="1" customWidth="1"/>
  </cols>
  <sheetData>
    <row r="1" spans="1:13" ht="15.75" thickBot="1" x14ac:dyDescent="0.3">
      <c r="J1" s="4" t="s">
        <v>0</v>
      </c>
      <c r="K1" s="5"/>
      <c r="L1" s="5"/>
      <c r="M1" s="6"/>
    </row>
    <row r="2" spans="1:13" ht="15.75" thickBot="1" x14ac:dyDescent="0.3">
      <c r="J2" s="4" t="s">
        <v>1</v>
      </c>
      <c r="K2" s="5"/>
      <c r="L2" s="5"/>
      <c r="M2" s="6"/>
    </row>
    <row r="3" spans="1:13" ht="15.75" thickBot="1" x14ac:dyDescent="0.3"/>
    <row r="4" spans="1:13" ht="15.75" thickBot="1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6" spans="1:13" x14ac:dyDescent="0.25">
      <c r="A6" t="s">
        <v>39</v>
      </c>
    </row>
    <row r="8" spans="1:13" x14ac:dyDescent="0.25">
      <c r="A8" s="8"/>
      <c r="B8" s="76" t="s">
        <v>43</v>
      </c>
      <c r="C8" s="77">
        <v>4716.1000000000004</v>
      </c>
      <c r="D8" s="76" t="s">
        <v>44</v>
      </c>
      <c r="E8" s="77">
        <v>5007.0200000000004</v>
      </c>
    </row>
    <row r="9" spans="1:13" x14ac:dyDescent="0.25">
      <c r="A9" s="67" t="s">
        <v>40</v>
      </c>
      <c r="B9" s="68">
        <v>8</v>
      </c>
      <c r="C9" s="69">
        <f>B9*C8</f>
        <v>37728.800000000003</v>
      </c>
      <c r="D9" s="68">
        <v>6</v>
      </c>
      <c r="E9" s="70">
        <f>D9*E8</f>
        <v>30042.120000000003</v>
      </c>
    </row>
    <row r="10" spans="1:13" x14ac:dyDescent="0.25">
      <c r="A10" s="67" t="s">
        <v>41</v>
      </c>
      <c r="B10" s="68">
        <v>6</v>
      </c>
      <c r="C10" s="69">
        <f>B10*C8</f>
        <v>28296.600000000002</v>
      </c>
      <c r="D10" s="68">
        <v>3</v>
      </c>
      <c r="E10" s="70">
        <f>D10*E8</f>
        <v>15021.060000000001</v>
      </c>
    </row>
    <row r="11" spans="1:13" ht="15.75" thickBot="1" x14ac:dyDescent="0.3">
      <c r="A11" s="71" t="s">
        <v>42</v>
      </c>
      <c r="B11" s="72">
        <v>3</v>
      </c>
      <c r="C11" s="73">
        <f>B11*C8</f>
        <v>14148.300000000001</v>
      </c>
      <c r="D11" s="72">
        <v>2</v>
      </c>
      <c r="E11" s="75">
        <f>D11*E8</f>
        <v>10014.040000000001</v>
      </c>
    </row>
    <row r="12" spans="1:13" ht="15.75" thickBot="1" x14ac:dyDescent="0.3">
      <c r="A12" s="56"/>
      <c r="B12" s="59">
        <f>SUM(C9:C11)</f>
        <v>80173.700000000012</v>
      </c>
      <c r="C12" s="74"/>
      <c r="D12" s="59">
        <f>SUM(E9:E11)</f>
        <v>55077.220000000008</v>
      </c>
      <c r="E12" s="74"/>
      <c r="F12" s="24">
        <f>SUM(B12:E12)</f>
        <v>135250.92000000001</v>
      </c>
      <c r="G12" s="24">
        <f>F12*6</f>
        <v>811505.52</v>
      </c>
    </row>
  </sheetData>
  <mergeCells count="5">
    <mergeCell ref="J1:M1"/>
    <mergeCell ref="J2:M2"/>
    <mergeCell ref="A4:M4"/>
    <mergeCell ref="B12:C12"/>
    <mergeCell ref="D12:E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Maurício</dc:creator>
  <cp:lastModifiedBy>José Maurício</cp:lastModifiedBy>
  <dcterms:created xsi:type="dcterms:W3CDTF">2017-11-27T17:25:56Z</dcterms:created>
  <dcterms:modified xsi:type="dcterms:W3CDTF">2017-11-27T19:39:24Z</dcterms:modified>
</cp:coreProperties>
</file>