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activeTab="4"/>
  </bookViews>
  <sheets>
    <sheet name="LOTE I" sheetId="1" r:id="rId1"/>
    <sheet name="LOTE II" sheetId="2" r:id="rId2"/>
    <sheet name="LOTE III" sheetId="3" r:id="rId3"/>
    <sheet name="LOTE IV" sheetId="5" r:id="rId4"/>
    <sheet name="LOTE V" sheetId="6" r:id="rId5"/>
  </sheets>
  <definedNames>
    <definedName name="_xlnm.Print_Area" localSheetId="0">'LOTE I'!$A$1:$F$38</definedName>
    <definedName name="_xlnm.Print_Area" localSheetId="3">'LOTE IV'!$A$1:$F$36</definedName>
  </definedNames>
  <calcPr calcId="145621"/>
</workbook>
</file>

<file path=xl/calcChain.xml><?xml version="1.0" encoding="utf-8"?>
<calcChain xmlns="http://schemas.openxmlformats.org/spreadsheetml/2006/main">
  <c r="E27" i="3" l="1"/>
  <c r="E26" i="6" l="1"/>
  <c r="F26" i="6" s="1"/>
  <c r="F25" i="6"/>
  <c r="F21" i="6"/>
  <c r="F19" i="6"/>
  <c r="F18" i="6"/>
  <c r="F16" i="6"/>
  <c r="F15" i="6"/>
  <c r="F14" i="6"/>
  <c r="F13" i="6"/>
  <c r="F11" i="6"/>
  <c r="F10" i="6"/>
  <c r="F22" i="6" s="1"/>
  <c r="F27" i="6" s="1"/>
  <c r="F33" i="6" s="1"/>
  <c r="F34" i="6" s="1"/>
  <c r="F14" i="1" l="1"/>
  <c r="F10" i="3" l="1"/>
  <c r="F13" i="3"/>
  <c r="F14" i="3"/>
  <c r="F15" i="3"/>
  <c r="F16" i="3"/>
  <c r="F18" i="3"/>
  <c r="F19" i="3"/>
  <c r="F20" i="3"/>
  <c r="F22" i="3"/>
  <c r="F26" i="3"/>
  <c r="F27" i="3"/>
  <c r="F23" i="3" l="1"/>
  <c r="F28" i="3" s="1"/>
  <c r="F36" i="3" s="1"/>
  <c r="F37" i="3" s="1"/>
  <c r="F11" i="5"/>
  <c r="F25" i="2" l="1"/>
  <c r="F27" i="1" l="1"/>
  <c r="F25" i="5"/>
  <c r="E26" i="5"/>
  <c r="F26" i="5" s="1"/>
  <c r="E28" i="1"/>
  <c r="F28" i="1" s="1"/>
  <c r="E26" i="2"/>
  <c r="F26" i="2" s="1"/>
  <c r="F21" i="5" l="1"/>
  <c r="F21" i="2"/>
  <c r="F23" i="1"/>
  <c r="F19" i="5" l="1"/>
  <c r="F18" i="5"/>
  <c r="F16" i="5"/>
  <c r="F15" i="5"/>
  <c r="F14" i="5"/>
  <c r="F13" i="5"/>
  <c r="F10" i="5"/>
  <c r="F19" i="2"/>
  <c r="F18" i="2"/>
  <c r="F16" i="2"/>
  <c r="F15" i="2"/>
  <c r="F14" i="2"/>
  <c r="F13" i="2"/>
  <c r="F11" i="2"/>
  <c r="F10" i="2"/>
  <c r="F20" i="1"/>
  <c r="F19" i="1"/>
  <c r="F17" i="1"/>
  <c r="F16" i="1"/>
  <c r="F15" i="1"/>
  <c r="F13" i="1"/>
  <c r="F10" i="1"/>
  <c r="F22" i="5" l="1"/>
  <c r="F27" i="5" s="1"/>
  <c r="F22" i="2"/>
  <c r="F27" i="2" s="1"/>
  <c r="F33" i="2" s="1"/>
  <c r="F24" i="1"/>
  <c r="F29" i="1" s="1"/>
  <c r="F37" i="1"/>
  <c r="F38" i="1" l="1"/>
  <c r="F35" i="5"/>
  <c r="F36" i="5" s="1"/>
  <c r="F34" i="2"/>
</calcChain>
</file>

<file path=xl/sharedStrings.xml><?xml version="1.0" encoding="utf-8"?>
<sst xmlns="http://schemas.openxmlformats.org/spreadsheetml/2006/main" count="209" uniqueCount="50">
  <si>
    <t>EQUIPE DE COORDENAÇÃO</t>
  </si>
  <si>
    <t>Função</t>
  </si>
  <si>
    <t>Emprego</t>
  </si>
  <si>
    <t>Quant.</t>
  </si>
  <si>
    <t>Horas</t>
  </si>
  <si>
    <t>Valor pesquisa salário</t>
  </si>
  <si>
    <t xml:space="preserve">Custo Semestral Estimado </t>
  </si>
  <si>
    <t>I</t>
  </si>
  <si>
    <t>Arquiteto ou Eng. Civil</t>
  </si>
  <si>
    <t>II</t>
  </si>
  <si>
    <t>Engenheiro Eletricista</t>
  </si>
  <si>
    <t>III</t>
  </si>
  <si>
    <t>IV</t>
  </si>
  <si>
    <t>V</t>
  </si>
  <si>
    <t>EQUIPE DE MANUTENÇÃO</t>
  </si>
  <si>
    <t>VI</t>
  </si>
  <si>
    <t>Encarregado</t>
  </si>
  <si>
    <t>VII</t>
  </si>
  <si>
    <t>Mecânico Gasista</t>
  </si>
  <si>
    <t>IX</t>
  </si>
  <si>
    <t>Mecânico de Refrigeração</t>
  </si>
  <si>
    <t>X</t>
  </si>
  <si>
    <t>Bombeiro Hidráulico</t>
  </si>
  <si>
    <t>Servente</t>
  </si>
  <si>
    <t>EQUIPE DE PLANTÃO</t>
  </si>
  <si>
    <t>Eletricista Média Tensão</t>
  </si>
  <si>
    <t xml:space="preserve">VERBA VARIAVEL </t>
  </si>
  <si>
    <t>VALOR TOTAL</t>
  </si>
  <si>
    <t>QUADRO RESUMO DAS PROPOSTAS</t>
  </si>
  <si>
    <t>EMPRESAS PARTICIPANTES DA PESQUISA DE MERCADO</t>
  </si>
  <si>
    <t>VALOR GLOBAL CONSIDERANDO TODO O QUANTITATIVO DE FUNCIONÁRIOS DO CARGO + VERBA VARIAVEL</t>
  </si>
  <si>
    <t>ORÇAMENTO INTERNO (FUNDAÇÃO SAÚDE)</t>
  </si>
  <si>
    <t>VALOR TOTAL DO LOTE II - ORÇAMENTO INTERNO - FUNDAÇÃO SAÚDE</t>
  </si>
  <si>
    <t>VALOR MENSAL</t>
  </si>
  <si>
    <t>VALOR TOTAL DO LOTE I - ORÇAMENTO INTERNO - FUNDAÇÃO SAÚDE</t>
  </si>
  <si>
    <t>VALOR TOTAL DO LOTE III - ORÇAMENTO INTERNO - FUNDAÇÃO SAÚDE</t>
  </si>
  <si>
    <t>VALOR TOTAL DO LOTE V - ORÇAMENTO INTERNO - FUNDAÇÃO SAÚDE</t>
  </si>
  <si>
    <t>VIII</t>
  </si>
  <si>
    <t>INSUMOS - Custo fixo</t>
  </si>
  <si>
    <t xml:space="preserve">Camioneta tipo pick-up, com cabine simples e caçamba, tpo leve, motor biocombustível(gasolina e alcool) de 1,6 litros, </t>
  </si>
  <si>
    <t>mes</t>
  </si>
  <si>
    <t>VERBA VARIAVEL - (material, serviços especiais correlatos)</t>
  </si>
  <si>
    <t>CUSTO VERBA VARIÁVEL</t>
  </si>
  <si>
    <t>SUBTOTAL</t>
  </si>
  <si>
    <t>PLANILHA DE CUSTOS - PROCESSO N°. E-08/007/           /2018 - MANUTENÇÃO PREDIAL - ORÇAMENTO INTERNO  - FUNDAÇÃO SAÚDE -  LOTE IV - FS (SEDE) E IETAP</t>
  </si>
  <si>
    <t>PLANILHA DE CUSTOS - PROCESSO N°. E-08/007/           /2018 - MANUTENÇÃO PREDIAL - ORÇAMENTO INTERNO  - FUNDAÇÃO SAÚDE -  LOTE V - IEDE + CPRJ</t>
  </si>
  <si>
    <t>PLANILHA DE CUSTOS - PROCESSO N°. E-08/007/             /2018 -MANUTENÇÃO PREDIAL - ORÇAMENTO INTERNO  - FUNDAÇÃO SAÚDE -  LOTE II - IECAC + HEAN</t>
  </si>
  <si>
    <t>PLANILHA DE CUSTOS - PROCESSO N°. E-08/007/             /2018 -MANUTENÇÃO PREDIAL - ORÇAMENTIO INTERNO  - FUNDAÇÃO SAÚDE -  LOTE I - HEMORIO - LACENN</t>
  </si>
  <si>
    <t>PLANILHA DE CUSTOS - PROCESSO N°. E-08/007/              /2018 -MANUTENÇÃO PREDIAL - ORÇAMENTIO INTERNO  - FUNDAÇÃO SAÚDE -  LOTE III - HECC + HESM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</si>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</sst>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0" xfId="0" applyFont="1"/>
    <xf numFmtId="0" fontId="9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left" vertical="center"/>
    </xf>
    <xf numFmtId="164" fontId="9" fillId="0" borderId="5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right" vertical="center"/>
    </xf>
    <xf numFmtId="164" fontId="9" fillId="0" borderId="1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6" name="Imagem 5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702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7" name="Imagem 6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2" name="Imagem 1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3" name="Imagem 2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2" name="Imagem 1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3" name="Imagem 2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4" name="Imagem 3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5" name="Imagem 4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2" name="Imagem 1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3" name="Imagem 2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8"/>
  <sheetViews>
    <sheetView view="pageBreakPreview" zoomScale="60" zoomScaleNormal="60" workbookViewId="0">
      <selection activeCell="A22" sqref="A22:F22"/>
    </sheetView>
  </sheetViews>
  <sheetFormatPr defaultRowHeight="15" x14ac:dyDescent="0.25"/>
  <cols>
    <col min="1" max="1" width="12.28515625" customWidth="1"/>
    <col min="2" max="2" width="20.140625" customWidth="1"/>
    <col min="3" max="3" width="17.140625" customWidth="1"/>
    <col min="4" max="4" width="20.140625" customWidth="1"/>
    <col min="5" max="5" width="20.85546875" customWidth="1"/>
    <col min="6" max="6" width="29.85546875" customWidth="1"/>
    <col min="8" max="8" width="27.28515625" customWidth="1"/>
  </cols>
  <sheetData>
    <row r="5" spans="1:6" ht="15.75" thickBot="1" x14ac:dyDescent="0.3"/>
    <row r="6" spans="1:6" ht="36" customHeight="1" thickBot="1" x14ac:dyDescent="0.3">
      <c r="A6" s="70" t="s">
        <v>47</v>
      </c>
      <c r="B6" s="71"/>
      <c r="C6" s="71"/>
      <c r="D6" s="71"/>
      <c r="E6" s="71"/>
      <c r="F6" s="72"/>
    </row>
    <row r="7" spans="1:6" ht="16.5" thickBot="1" x14ac:dyDescent="0.3">
      <c r="A7" s="1"/>
      <c r="B7" s="1"/>
      <c r="C7" s="1"/>
      <c r="D7" s="1"/>
      <c r="E7" s="1"/>
      <c r="F7" s="1"/>
    </row>
    <row r="8" spans="1:6" ht="16.5" thickBot="1" x14ac:dyDescent="0.3">
      <c r="A8" s="73" t="s">
        <v>0</v>
      </c>
      <c r="B8" s="74"/>
      <c r="C8" s="74"/>
      <c r="D8" s="74"/>
      <c r="E8" s="74"/>
      <c r="F8" s="75"/>
    </row>
    <row r="9" spans="1:6" ht="31.5" x14ac:dyDescent="0.25">
      <c r="A9" s="2" t="s">
        <v>1</v>
      </c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</row>
    <row r="10" spans="1:6" ht="32.25" thickBot="1" x14ac:dyDescent="0.3">
      <c r="A10" s="4" t="s">
        <v>7</v>
      </c>
      <c r="B10" s="5" t="s">
        <v>8</v>
      </c>
      <c r="C10" s="6">
        <v>1</v>
      </c>
      <c r="D10" s="7">
        <v>20</v>
      </c>
      <c r="E10" s="8"/>
      <c r="F10" s="8">
        <f>(E10/220)*D10*C10*6</f>
        <v>0</v>
      </c>
    </row>
    <row r="11" spans="1:6" ht="32.25" thickBot="1" x14ac:dyDescent="0.3">
      <c r="A11" s="4" t="s">
        <v>9</v>
      </c>
      <c r="B11" s="5" t="s">
        <v>10</v>
      </c>
      <c r="C11" s="6" t="s">
        <v>49</v>
      </c>
      <c r="D11" s="7"/>
      <c r="E11" s="8"/>
      <c r="F11" s="8"/>
    </row>
    <row r="12" spans="1:6" ht="16.5" thickBot="1" x14ac:dyDescent="0.3">
      <c r="A12" s="73" t="s">
        <v>14</v>
      </c>
      <c r="B12" s="74"/>
      <c r="C12" s="74"/>
      <c r="D12" s="74"/>
      <c r="E12" s="74"/>
      <c r="F12" s="75"/>
    </row>
    <row r="13" spans="1:6" ht="36.75" customHeight="1" x14ac:dyDescent="0.25">
      <c r="A13" s="2" t="s">
        <v>11</v>
      </c>
      <c r="B13" s="3" t="s">
        <v>16</v>
      </c>
      <c r="C13" s="14">
        <v>1</v>
      </c>
      <c r="D13" s="15">
        <v>220</v>
      </c>
      <c r="E13" s="16"/>
      <c r="F13" s="16">
        <f t="shared" ref="F13:F17" si="0">(E13/220)*D13*C13*6</f>
        <v>0</v>
      </c>
    </row>
    <row r="14" spans="1:6" ht="36.75" customHeight="1" x14ac:dyDescent="0.25">
      <c r="A14" s="2" t="s">
        <v>12</v>
      </c>
      <c r="B14" s="3" t="s">
        <v>25</v>
      </c>
      <c r="C14" s="14">
        <v>1</v>
      </c>
      <c r="D14" s="15">
        <v>220</v>
      </c>
      <c r="E14" s="16"/>
      <c r="F14" s="16">
        <f>(E14/220)*D14*C14*6</f>
        <v>0</v>
      </c>
    </row>
    <row r="15" spans="1:6" ht="40.5" customHeight="1" x14ac:dyDescent="0.25">
      <c r="A15" s="4" t="s">
        <v>13</v>
      </c>
      <c r="B15" s="5" t="s">
        <v>20</v>
      </c>
      <c r="C15" s="6">
        <v>4</v>
      </c>
      <c r="D15" s="7">
        <v>220</v>
      </c>
      <c r="E15" s="8"/>
      <c r="F15" s="16">
        <f t="shared" si="0"/>
        <v>0</v>
      </c>
    </row>
    <row r="16" spans="1:6" ht="33.75" customHeight="1" x14ac:dyDescent="0.25">
      <c r="A16" s="4" t="s">
        <v>15</v>
      </c>
      <c r="B16" s="5" t="s">
        <v>22</v>
      </c>
      <c r="C16" s="6">
        <v>1</v>
      </c>
      <c r="D16" s="7">
        <v>220</v>
      </c>
      <c r="E16" s="8"/>
      <c r="F16" s="16">
        <f t="shared" si="0"/>
        <v>0</v>
      </c>
    </row>
    <row r="17" spans="1:9" ht="33.75" customHeight="1" thickBot="1" x14ac:dyDescent="0.3">
      <c r="A17" s="9" t="s">
        <v>17</v>
      </c>
      <c r="B17" s="10" t="s">
        <v>23</v>
      </c>
      <c r="C17" s="11">
        <v>2</v>
      </c>
      <c r="D17" s="12">
        <v>220</v>
      </c>
      <c r="E17" s="13"/>
      <c r="F17" s="16">
        <f t="shared" si="0"/>
        <v>0</v>
      </c>
    </row>
    <row r="18" spans="1:9" ht="16.5" thickBot="1" x14ac:dyDescent="0.3">
      <c r="A18" s="70" t="s">
        <v>24</v>
      </c>
      <c r="B18" s="71"/>
      <c r="C18" s="71"/>
      <c r="D18" s="71"/>
      <c r="E18" s="71"/>
      <c r="F18" s="72"/>
    </row>
    <row r="19" spans="1:9" ht="45" customHeight="1" x14ac:dyDescent="0.25">
      <c r="A19" s="2" t="s">
        <v>37</v>
      </c>
      <c r="B19" s="3" t="s">
        <v>25</v>
      </c>
      <c r="C19" s="14">
        <v>4</v>
      </c>
      <c r="D19" s="15">
        <v>220</v>
      </c>
      <c r="E19" s="16"/>
      <c r="F19" s="16">
        <f t="shared" ref="F19:F20" si="1">(E19/220)*D19*C19*6</f>
        <v>0</v>
      </c>
    </row>
    <row r="20" spans="1:9" ht="41.25" customHeight="1" x14ac:dyDescent="0.25">
      <c r="A20" s="4" t="s">
        <v>19</v>
      </c>
      <c r="B20" s="5" t="s">
        <v>18</v>
      </c>
      <c r="C20" s="6">
        <v>4</v>
      </c>
      <c r="D20" s="7">
        <v>220</v>
      </c>
      <c r="E20" s="8"/>
      <c r="F20" s="8">
        <f t="shared" si="1"/>
        <v>0</v>
      </c>
    </row>
    <row r="21" spans="1:9" ht="41.25" customHeight="1" x14ac:dyDescent="0.25">
      <c r="A21" s="4" t="s">
        <v>21</v>
      </c>
      <c r="B21" s="5" t="s">
        <v>22</v>
      </c>
      <c r="C21" s="6" t="s">
        <v>49</v>
      </c>
      <c r="D21" s="7"/>
      <c r="E21" s="8"/>
      <c r="F21" s="8"/>
    </row>
    <row r="22" spans="1:9" ht="15.75" x14ac:dyDescent="0.25">
      <c r="A22" s="76" t="s">
        <v>38</v>
      </c>
      <c r="B22" s="77"/>
      <c r="C22" s="77"/>
      <c r="D22" s="77"/>
      <c r="E22" s="77"/>
      <c r="F22" s="77"/>
    </row>
    <row r="23" spans="1:9" ht="75.75" customHeight="1" x14ac:dyDescent="0.25">
      <c r="A23" s="78" t="s">
        <v>39</v>
      </c>
      <c r="B23" s="78"/>
      <c r="C23" s="78"/>
      <c r="D23" s="6" t="s">
        <v>40</v>
      </c>
      <c r="E23" s="8"/>
      <c r="F23" s="8">
        <f>E23*6</f>
        <v>0</v>
      </c>
    </row>
    <row r="24" spans="1:9" ht="25.5" customHeight="1" x14ac:dyDescent="0.25">
      <c r="A24" s="81" t="s">
        <v>43</v>
      </c>
      <c r="B24" s="89"/>
      <c r="C24" s="89"/>
      <c r="D24" s="89"/>
      <c r="E24" s="90"/>
      <c r="F24" s="22">
        <f>F10+F13+F15+F16+F17+F19+F20+F23</f>
        <v>0</v>
      </c>
    </row>
    <row r="25" spans="1:9" ht="25.5" customHeight="1" x14ac:dyDescent="0.25">
      <c r="A25" s="79"/>
      <c r="B25" s="79"/>
      <c r="C25" s="79"/>
      <c r="D25" s="79"/>
      <c r="E25" s="79"/>
      <c r="F25" s="79"/>
    </row>
    <row r="26" spans="1:9" ht="25.5" customHeight="1" x14ac:dyDescent="0.25">
      <c r="A26" s="80" t="s">
        <v>41</v>
      </c>
      <c r="B26" s="81"/>
      <c r="C26" s="81"/>
      <c r="D26" s="81"/>
      <c r="E26" s="81"/>
      <c r="F26" s="82"/>
    </row>
    <row r="27" spans="1:9" ht="15.75" x14ac:dyDescent="0.25">
      <c r="A27" s="83" t="s">
        <v>26</v>
      </c>
      <c r="B27" s="84"/>
      <c r="C27" s="84"/>
      <c r="D27" s="85"/>
      <c r="E27" s="24">
        <v>80000</v>
      </c>
      <c r="F27" s="28">
        <f>E27*6</f>
        <v>480000</v>
      </c>
      <c r="I27" s="20"/>
    </row>
    <row r="28" spans="1:9" ht="15.75" x14ac:dyDescent="0.25">
      <c r="A28" s="86" t="s">
        <v>42</v>
      </c>
      <c r="B28" s="87"/>
      <c r="C28" s="87"/>
      <c r="D28" s="88"/>
      <c r="E28" s="23">
        <f>E27*0.1865</f>
        <v>14920</v>
      </c>
      <c r="F28" s="30">
        <f>E28*6</f>
        <v>89520</v>
      </c>
      <c r="I28" s="20"/>
    </row>
    <row r="29" spans="1:9" ht="15.75" x14ac:dyDescent="0.25">
      <c r="A29" s="67" t="s">
        <v>27</v>
      </c>
      <c r="B29" s="67"/>
      <c r="C29" s="67"/>
      <c r="D29" s="67"/>
      <c r="E29" s="67"/>
      <c r="F29" s="22">
        <f>F24+F27+F28</f>
        <v>569520</v>
      </c>
    </row>
    <row r="30" spans="1:9" ht="15.75" x14ac:dyDescent="0.25">
      <c r="A30" s="1"/>
      <c r="B30" s="1"/>
      <c r="C30" s="1"/>
      <c r="D30" s="1"/>
      <c r="E30" s="1"/>
      <c r="F30" s="1"/>
    </row>
    <row r="31" spans="1:9" ht="15.75" x14ac:dyDescent="0.25">
      <c r="A31" s="59" t="s">
        <v>28</v>
      </c>
      <c r="B31" s="60"/>
      <c r="C31" s="60"/>
      <c r="D31" s="60"/>
      <c r="E31" s="60"/>
      <c r="F31" s="61"/>
    </row>
    <row r="32" spans="1:9" ht="15.75" x14ac:dyDescent="0.25">
      <c r="A32" s="68" t="s">
        <v>29</v>
      </c>
      <c r="B32" s="68"/>
      <c r="C32" s="68"/>
      <c r="D32" s="59" t="s">
        <v>30</v>
      </c>
      <c r="E32" s="60"/>
      <c r="F32" s="61"/>
    </row>
    <row r="33" spans="1:6" ht="15.75" x14ac:dyDescent="0.25">
      <c r="A33" s="69" t="s">
        <v>31</v>
      </c>
      <c r="B33" s="69"/>
      <c r="C33" s="69"/>
      <c r="D33" s="62"/>
      <c r="E33" s="63"/>
      <c r="F33" s="64"/>
    </row>
    <row r="34" spans="1:6" ht="15.75" x14ac:dyDescent="0.25">
      <c r="A34" s="59"/>
      <c r="B34" s="60"/>
      <c r="C34" s="61"/>
      <c r="D34" s="62"/>
      <c r="E34" s="63"/>
      <c r="F34" s="64"/>
    </row>
    <row r="35" spans="1:6" ht="15.75" x14ac:dyDescent="0.25">
      <c r="A35" s="59"/>
      <c r="B35" s="60"/>
      <c r="C35" s="61"/>
      <c r="D35" s="62"/>
      <c r="E35" s="63"/>
      <c r="F35" s="64"/>
    </row>
    <row r="36" spans="1:6" ht="16.5" thickBot="1" x14ac:dyDescent="0.3">
      <c r="A36" s="1"/>
      <c r="B36" s="1"/>
      <c r="C36" s="1"/>
      <c r="D36" s="1"/>
      <c r="E36" s="1"/>
      <c r="F36" s="1"/>
    </row>
    <row r="37" spans="1:6" ht="25.5" customHeight="1" x14ac:dyDescent="0.25">
      <c r="A37" s="65" t="s">
        <v>34</v>
      </c>
      <c r="B37" s="66"/>
      <c r="C37" s="66"/>
      <c r="D37" s="66"/>
      <c r="E37" s="66"/>
      <c r="F37" s="18">
        <f>F29</f>
        <v>569520</v>
      </c>
    </row>
    <row r="38" spans="1:6" ht="25.5" customHeight="1" thickBot="1" x14ac:dyDescent="0.3">
      <c r="A38" s="67" t="s">
        <v>33</v>
      </c>
      <c r="B38" s="67"/>
      <c r="C38" s="67"/>
      <c r="D38" s="67"/>
      <c r="E38" s="67"/>
      <c r="F38" s="19">
        <f>F37/6</f>
        <v>94920</v>
      </c>
    </row>
  </sheetData>
  <mergeCells count="23">
    <mergeCell ref="A29:E29"/>
    <mergeCell ref="A6:F6"/>
    <mergeCell ref="A8:F8"/>
    <mergeCell ref="A12:F12"/>
    <mergeCell ref="A18:F18"/>
    <mergeCell ref="A22:F22"/>
    <mergeCell ref="A23:C23"/>
    <mergeCell ref="A25:F25"/>
    <mergeCell ref="A26:F26"/>
    <mergeCell ref="A27:D27"/>
    <mergeCell ref="A28:D28"/>
    <mergeCell ref="A24:E24"/>
    <mergeCell ref="A35:C35"/>
    <mergeCell ref="D35:F35"/>
    <mergeCell ref="A37:E37"/>
    <mergeCell ref="A38:E38"/>
    <mergeCell ref="A31:F31"/>
    <mergeCell ref="A32:C32"/>
    <mergeCell ref="D32:F32"/>
    <mergeCell ref="A33:C33"/>
    <mergeCell ref="D33:F33"/>
    <mergeCell ref="A34:C34"/>
    <mergeCell ref="D34:F34"/>
  </mergeCells>
  <pageMargins left="0.511811024" right="0.511811024" top="0.78740157499999996" bottom="0.78740157499999996" header="0.31496062000000002" footer="0.31496062000000002"/>
  <pageSetup paperSize="9" scale="77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4"/>
  <sheetViews>
    <sheetView view="pageBreakPreview" zoomScale="80" zoomScaleNormal="100" zoomScaleSheetLayoutView="80" workbookViewId="0">
      <selection activeCell="C15" sqref="C15"/>
    </sheetView>
  </sheetViews>
  <sheetFormatPr defaultRowHeight="15" x14ac:dyDescent="0.25"/>
  <cols>
    <col min="1" max="1" width="12.28515625" customWidth="1"/>
    <col min="2" max="2" width="20.140625" customWidth="1"/>
    <col min="3" max="3" width="17.140625" customWidth="1"/>
    <col min="4" max="4" width="20.140625" customWidth="1"/>
    <col min="5" max="5" width="20.85546875" customWidth="1"/>
    <col min="6" max="6" width="29.85546875" customWidth="1"/>
    <col min="9" max="9" width="25.28515625" customWidth="1"/>
  </cols>
  <sheetData>
    <row r="5" spans="1:6" ht="15.75" thickBot="1" x14ac:dyDescent="0.3"/>
    <row r="6" spans="1:6" ht="36" customHeight="1" thickBot="1" x14ac:dyDescent="0.3">
      <c r="A6" s="70" t="s">
        <v>46</v>
      </c>
      <c r="B6" s="71"/>
      <c r="C6" s="71"/>
      <c r="D6" s="71"/>
      <c r="E6" s="71"/>
      <c r="F6" s="72"/>
    </row>
    <row r="7" spans="1:6" ht="16.5" thickBot="1" x14ac:dyDescent="0.3">
      <c r="A7" s="1"/>
      <c r="B7" s="1"/>
      <c r="C7" s="1"/>
      <c r="D7" s="1"/>
      <c r="E7" s="1"/>
      <c r="F7" s="1"/>
    </row>
    <row r="8" spans="1:6" ht="16.5" thickBot="1" x14ac:dyDescent="0.3">
      <c r="A8" s="73" t="s">
        <v>0</v>
      </c>
      <c r="B8" s="74"/>
      <c r="C8" s="74"/>
      <c r="D8" s="74"/>
      <c r="E8" s="74"/>
      <c r="F8" s="75"/>
    </row>
    <row r="9" spans="1:6" ht="31.5" x14ac:dyDescent="0.25">
      <c r="A9" s="2" t="s">
        <v>1</v>
      </c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</row>
    <row r="10" spans="1:6" ht="31.5" x14ac:dyDescent="0.25">
      <c r="A10" s="4" t="s">
        <v>7</v>
      </c>
      <c r="B10" s="5" t="s">
        <v>8</v>
      </c>
      <c r="C10" s="6">
        <v>1</v>
      </c>
      <c r="D10" s="7">
        <v>10</v>
      </c>
      <c r="E10" s="8"/>
      <c r="F10" s="8">
        <f>(E10/220)*D10*C10*6</f>
        <v>0</v>
      </c>
    </row>
    <row r="11" spans="1:6" ht="32.25" thickBot="1" x14ac:dyDescent="0.3">
      <c r="A11" s="4" t="s">
        <v>9</v>
      </c>
      <c r="B11" s="5" t="s">
        <v>10</v>
      </c>
      <c r="C11" s="6">
        <v>1</v>
      </c>
      <c r="D11" s="7">
        <v>10</v>
      </c>
      <c r="E11" s="8"/>
      <c r="F11" s="8">
        <f t="shared" ref="F11" si="0">(E11/220)*D11*C11*6</f>
        <v>0</v>
      </c>
    </row>
    <row r="12" spans="1:6" ht="16.5" thickBot="1" x14ac:dyDescent="0.3">
      <c r="A12" s="73" t="s">
        <v>14</v>
      </c>
      <c r="B12" s="74"/>
      <c r="C12" s="74"/>
      <c r="D12" s="74"/>
      <c r="E12" s="74"/>
      <c r="F12" s="75"/>
    </row>
    <row r="13" spans="1:6" ht="36.75" customHeight="1" x14ac:dyDescent="0.25">
      <c r="A13" s="2" t="s">
        <v>11</v>
      </c>
      <c r="B13" s="3" t="s">
        <v>16</v>
      </c>
      <c r="C13" s="14">
        <v>2</v>
      </c>
      <c r="D13" s="15">
        <v>220</v>
      </c>
      <c r="E13" s="16"/>
      <c r="F13" s="16">
        <f t="shared" ref="F13:F16" si="1">(E13/220)*D13*C13*6</f>
        <v>0</v>
      </c>
    </row>
    <row r="14" spans="1:6" ht="31.5" x14ac:dyDescent="0.25">
      <c r="A14" s="4" t="s">
        <v>12</v>
      </c>
      <c r="B14" s="5" t="s">
        <v>20</v>
      </c>
      <c r="C14" s="6">
        <v>2</v>
      </c>
      <c r="D14" s="7">
        <v>220</v>
      </c>
      <c r="E14" s="8"/>
      <c r="F14" s="16">
        <f t="shared" si="1"/>
        <v>0</v>
      </c>
    </row>
    <row r="15" spans="1:6" ht="33.75" customHeight="1" x14ac:dyDescent="0.25">
      <c r="A15" s="21" t="s">
        <v>13</v>
      </c>
      <c r="B15" s="5" t="s">
        <v>22</v>
      </c>
      <c r="C15" s="6">
        <v>2</v>
      </c>
      <c r="D15" s="7">
        <v>220</v>
      </c>
      <c r="E15" s="8"/>
      <c r="F15" s="16">
        <f t="shared" si="1"/>
        <v>0</v>
      </c>
    </row>
    <row r="16" spans="1:6" ht="33.75" customHeight="1" thickBot="1" x14ac:dyDescent="0.3">
      <c r="A16" s="9" t="s">
        <v>15</v>
      </c>
      <c r="B16" s="10" t="s">
        <v>23</v>
      </c>
      <c r="C16" s="11">
        <v>2</v>
      </c>
      <c r="D16" s="12">
        <v>220</v>
      </c>
      <c r="E16" s="13"/>
      <c r="F16" s="16">
        <f t="shared" si="1"/>
        <v>0</v>
      </c>
    </row>
    <row r="17" spans="1:9" ht="16.5" thickBot="1" x14ac:dyDescent="0.3">
      <c r="A17" s="70" t="s">
        <v>24</v>
      </c>
      <c r="B17" s="71"/>
      <c r="C17" s="71"/>
      <c r="D17" s="71"/>
      <c r="E17" s="71"/>
      <c r="F17" s="72"/>
    </row>
    <row r="18" spans="1:9" ht="31.5" x14ac:dyDescent="0.25">
      <c r="A18" s="2" t="s">
        <v>17</v>
      </c>
      <c r="B18" s="3" t="s">
        <v>25</v>
      </c>
      <c r="C18" s="14">
        <v>8</v>
      </c>
      <c r="D18" s="15">
        <v>220</v>
      </c>
      <c r="E18" s="16"/>
      <c r="F18" s="16">
        <f t="shared" ref="F18:F19" si="2">(E18/220)*D18*C18*6</f>
        <v>0</v>
      </c>
    </row>
    <row r="19" spans="1:9" ht="28.5" customHeight="1" x14ac:dyDescent="0.25">
      <c r="A19" s="4" t="s">
        <v>37</v>
      </c>
      <c r="B19" s="5" t="s">
        <v>18</v>
      </c>
      <c r="C19" s="6">
        <v>8</v>
      </c>
      <c r="D19" s="7">
        <v>220</v>
      </c>
      <c r="E19" s="8"/>
      <c r="F19" s="8">
        <f t="shared" si="2"/>
        <v>0</v>
      </c>
    </row>
    <row r="20" spans="1:9" ht="15.75" x14ac:dyDescent="0.25">
      <c r="A20" s="76" t="s">
        <v>38</v>
      </c>
      <c r="B20" s="77"/>
      <c r="C20" s="77"/>
      <c r="D20" s="77"/>
      <c r="E20" s="77"/>
      <c r="F20" s="77"/>
    </row>
    <row r="21" spans="1:9" ht="60.75" customHeight="1" x14ac:dyDescent="0.25">
      <c r="A21" s="78" t="s">
        <v>39</v>
      </c>
      <c r="B21" s="78"/>
      <c r="C21" s="78"/>
      <c r="D21" s="6" t="s">
        <v>40</v>
      </c>
      <c r="E21" s="8"/>
      <c r="F21" s="8">
        <f>E21*6</f>
        <v>0</v>
      </c>
    </row>
    <row r="22" spans="1:9" ht="25.5" customHeight="1" x14ac:dyDescent="0.25">
      <c r="A22" s="81" t="s">
        <v>43</v>
      </c>
      <c r="B22" s="89"/>
      <c r="C22" s="89"/>
      <c r="D22" s="89"/>
      <c r="E22" s="90"/>
      <c r="F22" s="22">
        <f>F10+F11+F13+F14+F15+F16+F18+F19+F21</f>
        <v>0</v>
      </c>
    </row>
    <row r="23" spans="1:9" ht="25.5" customHeight="1" x14ac:dyDescent="0.25">
      <c r="A23" s="25"/>
      <c r="B23" s="26"/>
      <c r="C23" s="26"/>
      <c r="D23" s="26"/>
      <c r="E23" s="26"/>
      <c r="F23" s="27"/>
    </row>
    <row r="24" spans="1:9" ht="25.5" customHeight="1" x14ac:dyDescent="0.25">
      <c r="A24" s="80" t="s">
        <v>41</v>
      </c>
      <c r="B24" s="81"/>
      <c r="C24" s="81"/>
      <c r="D24" s="81"/>
      <c r="E24" s="81"/>
      <c r="F24" s="82"/>
    </row>
    <row r="25" spans="1:9" ht="15.75" x14ac:dyDescent="0.25">
      <c r="A25" s="83" t="s">
        <v>26</v>
      </c>
      <c r="B25" s="84"/>
      <c r="C25" s="84"/>
      <c r="D25" s="85"/>
      <c r="E25" s="24">
        <v>55000</v>
      </c>
      <c r="F25" s="28">
        <f>E25*6</f>
        <v>330000</v>
      </c>
      <c r="I25" s="20"/>
    </row>
    <row r="26" spans="1:9" ht="18.75" x14ac:dyDescent="0.25">
      <c r="A26" s="86" t="s">
        <v>42</v>
      </c>
      <c r="B26" s="87"/>
      <c r="C26" s="87"/>
      <c r="D26" s="88"/>
      <c r="E26" s="23">
        <f>E25*0.1865</f>
        <v>10257.5</v>
      </c>
      <c r="F26" s="29">
        <f>E26*6</f>
        <v>61545</v>
      </c>
      <c r="I26" s="20"/>
    </row>
    <row r="27" spans="1:9" ht="15.75" x14ac:dyDescent="0.25">
      <c r="A27" s="91" t="s">
        <v>27</v>
      </c>
      <c r="B27" s="91"/>
      <c r="C27" s="91"/>
      <c r="D27" s="91"/>
      <c r="E27" s="91"/>
      <c r="F27" s="22">
        <f>F22+F25+F26</f>
        <v>391545</v>
      </c>
    </row>
    <row r="28" spans="1:9" ht="15.75" x14ac:dyDescent="0.25">
      <c r="A28" s="1"/>
      <c r="B28" s="1"/>
      <c r="C28" s="1"/>
      <c r="D28" s="1"/>
      <c r="E28" s="1"/>
      <c r="F28" s="1"/>
    </row>
    <row r="29" spans="1:9" ht="15.75" x14ac:dyDescent="0.25">
      <c r="A29" s="59" t="s">
        <v>28</v>
      </c>
      <c r="B29" s="60"/>
      <c r="C29" s="60"/>
      <c r="D29" s="60"/>
      <c r="E29" s="60"/>
      <c r="F29" s="61"/>
    </row>
    <row r="30" spans="1:9" ht="15.75" x14ac:dyDescent="0.25">
      <c r="A30" s="68" t="s">
        <v>29</v>
      </c>
      <c r="B30" s="68"/>
      <c r="C30" s="68"/>
      <c r="D30" s="59" t="s">
        <v>30</v>
      </c>
      <c r="E30" s="60"/>
      <c r="F30" s="61"/>
    </row>
    <row r="31" spans="1:9" ht="15.75" x14ac:dyDescent="0.25">
      <c r="A31" s="69" t="s">
        <v>31</v>
      </c>
      <c r="B31" s="69"/>
      <c r="C31" s="69"/>
      <c r="D31" s="62"/>
      <c r="E31" s="63"/>
      <c r="F31" s="64"/>
    </row>
    <row r="32" spans="1:9" ht="16.5" thickBot="1" x14ac:dyDescent="0.3">
      <c r="A32" s="59"/>
      <c r="B32" s="60"/>
      <c r="C32" s="61"/>
      <c r="D32" s="62"/>
      <c r="E32" s="63"/>
      <c r="F32" s="64"/>
    </row>
    <row r="33" spans="1:6" ht="15.75" x14ac:dyDescent="0.25">
      <c r="A33" s="65" t="s">
        <v>32</v>
      </c>
      <c r="B33" s="66"/>
      <c r="C33" s="66"/>
      <c r="D33" s="66"/>
      <c r="E33" s="66"/>
      <c r="F33" s="18">
        <f>F27</f>
        <v>391545</v>
      </c>
    </row>
    <row r="34" spans="1:6" ht="16.5" thickBot="1" x14ac:dyDescent="0.3">
      <c r="A34" s="67" t="s">
        <v>33</v>
      </c>
      <c r="B34" s="67"/>
      <c r="C34" s="67"/>
      <c r="D34" s="67"/>
      <c r="E34" s="67"/>
      <c r="F34" s="19">
        <f>F33/6</f>
        <v>65257.5</v>
      </c>
    </row>
  </sheetData>
  <mergeCells count="20">
    <mergeCell ref="A27:E27"/>
    <mergeCell ref="A6:F6"/>
    <mergeCell ref="A8:F8"/>
    <mergeCell ref="A12:F12"/>
    <mergeCell ref="A17:F17"/>
    <mergeCell ref="A25:D25"/>
    <mergeCell ref="A20:F20"/>
    <mergeCell ref="A21:C21"/>
    <mergeCell ref="A24:F24"/>
    <mergeCell ref="A26:D26"/>
    <mergeCell ref="A22:E22"/>
    <mergeCell ref="A33:E33"/>
    <mergeCell ref="A34:E34"/>
    <mergeCell ref="A29:F29"/>
    <mergeCell ref="A30:C30"/>
    <mergeCell ref="D30:F30"/>
    <mergeCell ref="A31:C31"/>
    <mergeCell ref="D31:F31"/>
    <mergeCell ref="A32:C32"/>
    <mergeCell ref="D32:F32"/>
  </mergeCells>
  <pageMargins left="0.511811024" right="0.511811024" top="0.78740157499999996" bottom="0.78740157499999996" header="0.31496062000000002" footer="0.31496062000000002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7"/>
  <sheetViews>
    <sheetView view="pageBreakPreview" zoomScale="60" zoomScaleNormal="100" workbookViewId="0">
      <selection activeCell="C20" sqref="C20"/>
    </sheetView>
  </sheetViews>
  <sheetFormatPr defaultRowHeight="15" x14ac:dyDescent="0.25"/>
  <cols>
    <col min="1" max="1" width="12.28515625" customWidth="1"/>
    <col min="2" max="2" width="20.140625" customWidth="1"/>
    <col min="3" max="3" width="17.140625" customWidth="1"/>
    <col min="4" max="4" width="20.140625" customWidth="1"/>
    <col min="5" max="5" width="20.85546875" customWidth="1"/>
    <col min="6" max="6" width="29.85546875" customWidth="1"/>
  </cols>
  <sheetData>
    <row r="5" spans="1:6" ht="15.75" thickBot="1" x14ac:dyDescent="0.3"/>
    <row r="6" spans="1:6" ht="36" customHeight="1" thickBot="1" x14ac:dyDescent="0.3">
      <c r="A6" s="70" t="s">
        <v>48</v>
      </c>
      <c r="B6" s="71"/>
      <c r="C6" s="71"/>
      <c r="D6" s="71"/>
      <c r="E6" s="71"/>
      <c r="F6" s="72"/>
    </row>
    <row r="7" spans="1:6" ht="16.5" thickBot="1" x14ac:dyDescent="0.3">
      <c r="A7" s="1"/>
      <c r="B7" s="1"/>
      <c r="C7" s="1"/>
      <c r="D7" s="1"/>
      <c r="E7" s="1"/>
      <c r="F7" s="1"/>
    </row>
    <row r="8" spans="1:6" ht="16.5" thickBot="1" x14ac:dyDescent="0.3">
      <c r="A8" s="73" t="s">
        <v>0</v>
      </c>
      <c r="B8" s="74"/>
      <c r="C8" s="74"/>
      <c r="D8" s="74"/>
      <c r="E8" s="74"/>
      <c r="F8" s="75"/>
    </row>
    <row r="9" spans="1:6" ht="31.5" x14ac:dyDescent="0.25">
      <c r="A9" s="2" t="s">
        <v>1</v>
      </c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</row>
    <row r="10" spans="1:6" ht="31.5" x14ac:dyDescent="0.25">
      <c r="A10" s="33" t="s">
        <v>7</v>
      </c>
      <c r="B10" s="32" t="s">
        <v>8</v>
      </c>
      <c r="C10" s="6">
        <v>1</v>
      </c>
      <c r="D10" s="7">
        <v>10</v>
      </c>
      <c r="E10" s="8"/>
      <c r="F10" s="8">
        <f>(E10/220)*D10*C10*6</f>
        <v>0</v>
      </c>
    </row>
    <row r="11" spans="1:6" ht="32.25" thickBot="1" x14ac:dyDescent="0.3">
      <c r="A11" s="33" t="s">
        <v>9</v>
      </c>
      <c r="B11" s="32" t="s">
        <v>10</v>
      </c>
      <c r="C11" s="6" t="s">
        <v>49</v>
      </c>
      <c r="D11" s="7"/>
      <c r="E11" s="8"/>
      <c r="F11" s="8"/>
    </row>
    <row r="12" spans="1:6" ht="16.5" thickBot="1" x14ac:dyDescent="0.3">
      <c r="A12" s="73" t="s">
        <v>14</v>
      </c>
      <c r="B12" s="74"/>
      <c r="C12" s="74"/>
      <c r="D12" s="74"/>
      <c r="E12" s="74"/>
      <c r="F12" s="75"/>
    </row>
    <row r="13" spans="1:6" ht="36.75" customHeight="1" x14ac:dyDescent="0.25">
      <c r="A13" s="2" t="s">
        <v>11</v>
      </c>
      <c r="B13" s="3" t="s">
        <v>16</v>
      </c>
      <c r="C13" s="14">
        <v>1</v>
      </c>
      <c r="D13" s="15">
        <v>220</v>
      </c>
      <c r="E13" s="16"/>
      <c r="F13" s="16">
        <f t="shared" ref="F13:F16" si="0">(E13/220)*D13*C13*6</f>
        <v>0</v>
      </c>
    </row>
    <row r="14" spans="1:6" ht="31.5" x14ac:dyDescent="0.25">
      <c r="A14" s="33" t="s">
        <v>12</v>
      </c>
      <c r="B14" s="32" t="s">
        <v>20</v>
      </c>
      <c r="C14" s="6">
        <v>3</v>
      </c>
      <c r="D14" s="7">
        <v>220</v>
      </c>
      <c r="E14" s="8"/>
      <c r="F14" s="16">
        <f t="shared" si="0"/>
        <v>0</v>
      </c>
    </row>
    <row r="15" spans="1:6" ht="33.75" customHeight="1" x14ac:dyDescent="0.25">
      <c r="A15" s="33" t="s">
        <v>13</v>
      </c>
      <c r="B15" s="32" t="s">
        <v>22</v>
      </c>
      <c r="C15" s="6">
        <v>2</v>
      </c>
      <c r="D15" s="7">
        <v>220</v>
      </c>
      <c r="E15" s="8"/>
      <c r="F15" s="16">
        <f t="shared" si="0"/>
        <v>0</v>
      </c>
    </row>
    <row r="16" spans="1:6" ht="33.75" customHeight="1" thickBot="1" x14ac:dyDescent="0.3">
      <c r="A16" s="9" t="s">
        <v>15</v>
      </c>
      <c r="B16" s="10" t="s">
        <v>23</v>
      </c>
      <c r="C16" s="11">
        <v>2</v>
      </c>
      <c r="D16" s="12">
        <v>220</v>
      </c>
      <c r="E16" s="13"/>
      <c r="F16" s="16">
        <f t="shared" si="0"/>
        <v>0</v>
      </c>
    </row>
    <row r="17" spans="1:9" ht="16.5" customHeight="1" thickBot="1" x14ac:dyDescent="0.3">
      <c r="A17" s="70" t="s">
        <v>24</v>
      </c>
      <c r="B17" s="71"/>
      <c r="C17" s="71"/>
      <c r="D17" s="71"/>
      <c r="E17" s="71"/>
      <c r="F17" s="72"/>
    </row>
    <row r="18" spans="1:9" ht="31.5" x14ac:dyDescent="0.25">
      <c r="A18" s="2" t="s">
        <v>17</v>
      </c>
      <c r="B18" s="3" t="s">
        <v>25</v>
      </c>
      <c r="C18" s="14">
        <v>8</v>
      </c>
      <c r="D18" s="15">
        <v>220</v>
      </c>
      <c r="E18" s="16"/>
      <c r="F18" s="16">
        <f t="shared" ref="F18:F20" si="1">(E18/220)*D18*C18*6</f>
        <v>0</v>
      </c>
    </row>
    <row r="19" spans="1:9" ht="42" customHeight="1" x14ac:dyDescent="0.25">
      <c r="A19" s="33" t="s">
        <v>37</v>
      </c>
      <c r="B19" s="32" t="s">
        <v>18</v>
      </c>
      <c r="C19" s="6">
        <v>8</v>
      </c>
      <c r="D19" s="7">
        <v>220</v>
      </c>
      <c r="E19" s="8"/>
      <c r="F19" s="8">
        <f t="shared" si="1"/>
        <v>0</v>
      </c>
    </row>
    <row r="20" spans="1:9" ht="31.5" x14ac:dyDescent="0.25">
      <c r="A20" s="33" t="s">
        <v>19</v>
      </c>
      <c r="B20" s="32" t="s">
        <v>22</v>
      </c>
      <c r="C20" s="6">
        <v>1</v>
      </c>
      <c r="D20" s="7">
        <v>220</v>
      </c>
      <c r="E20" s="8"/>
      <c r="F20" s="8">
        <f t="shared" si="1"/>
        <v>0</v>
      </c>
    </row>
    <row r="21" spans="1:9" ht="15.75" x14ac:dyDescent="0.25">
      <c r="A21" s="104" t="s">
        <v>38</v>
      </c>
      <c r="B21" s="105"/>
      <c r="C21" s="105"/>
      <c r="D21" s="105"/>
      <c r="E21" s="105"/>
      <c r="F21" s="106"/>
    </row>
    <row r="22" spans="1:9" ht="84" customHeight="1" thickBot="1" x14ac:dyDescent="0.3">
      <c r="A22" s="107" t="s">
        <v>39</v>
      </c>
      <c r="B22" s="108"/>
      <c r="C22" s="109"/>
      <c r="D22" s="6" t="s">
        <v>40</v>
      </c>
      <c r="E22" s="8"/>
      <c r="F22" s="8">
        <f>E22*6</f>
        <v>0</v>
      </c>
    </row>
    <row r="23" spans="1:9" ht="30" customHeight="1" thickBot="1" x14ac:dyDescent="0.3">
      <c r="A23" s="81" t="s">
        <v>43</v>
      </c>
      <c r="B23" s="81"/>
      <c r="C23" s="81"/>
      <c r="D23" s="81"/>
      <c r="E23" s="115"/>
      <c r="F23" s="17">
        <f>F10+F13+F14+F15+F16+F18+F19+F20+F22</f>
        <v>0</v>
      </c>
    </row>
    <row r="24" spans="1:9" ht="25.5" customHeight="1" x14ac:dyDescent="0.25">
      <c r="A24" s="110"/>
      <c r="B24" s="111"/>
      <c r="C24" s="111"/>
      <c r="D24" s="111"/>
      <c r="E24" s="111"/>
      <c r="F24" s="112"/>
    </row>
    <row r="25" spans="1:9" ht="25.5" customHeight="1" x14ac:dyDescent="0.25">
      <c r="A25" s="80" t="s">
        <v>41</v>
      </c>
      <c r="B25" s="81"/>
      <c r="C25" s="81"/>
      <c r="D25" s="81"/>
      <c r="E25" s="81"/>
      <c r="F25" s="82"/>
    </row>
    <row r="26" spans="1:9" ht="15.75" x14ac:dyDescent="0.25">
      <c r="A26" s="113" t="s">
        <v>26</v>
      </c>
      <c r="B26" s="87"/>
      <c r="C26" s="87"/>
      <c r="D26" s="114"/>
      <c r="E26" s="24">
        <v>55000</v>
      </c>
      <c r="F26" s="28">
        <f>E26*6</f>
        <v>330000</v>
      </c>
      <c r="I26" s="20"/>
    </row>
    <row r="27" spans="1:9" ht="15.75" x14ac:dyDescent="0.25">
      <c r="A27" s="86" t="s">
        <v>42</v>
      </c>
      <c r="B27" s="87"/>
      <c r="C27" s="87"/>
      <c r="D27" s="88"/>
      <c r="E27" s="23">
        <f>E26*0.1865</f>
        <v>10257.5</v>
      </c>
      <c r="F27" s="31">
        <f>E27*6</f>
        <v>61545</v>
      </c>
      <c r="I27" s="20"/>
    </row>
    <row r="28" spans="1:9" ht="15.75" x14ac:dyDescent="0.25">
      <c r="A28" s="101" t="s">
        <v>27</v>
      </c>
      <c r="B28" s="102"/>
      <c r="C28" s="102"/>
      <c r="D28" s="102"/>
      <c r="E28" s="103"/>
      <c r="F28" s="22">
        <f>F23+F26+F27</f>
        <v>391545</v>
      </c>
    </row>
    <row r="29" spans="1:9" ht="15.75" x14ac:dyDescent="0.25">
      <c r="A29" s="1"/>
      <c r="B29" s="1"/>
      <c r="C29" s="1"/>
      <c r="D29" s="1"/>
      <c r="E29" s="1"/>
      <c r="F29" s="1"/>
    </row>
    <row r="30" spans="1:9" ht="15.75" customHeight="1" x14ac:dyDescent="0.25">
      <c r="A30" s="59" t="s">
        <v>28</v>
      </c>
      <c r="B30" s="60"/>
      <c r="C30" s="60"/>
      <c r="D30" s="60"/>
      <c r="E30" s="60"/>
      <c r="F30" s="61"/>
    </row>
    <row r="31" spans="1:9" ht="15.75" customHeight="1" x14ac:dyDescent="0.25">
      <c r="A31" s="59" t="s">
        <v>29</v>
      </c>
      <c r="B31" s="60"/>
      <c r="C31" s="61"/>
      <c r="D31" s="59" t="s">
        <v>30</v>
      </c>
      <c r="E31" s="60"/>
      <c r="F31" s="61"/>
    </row>
    <row r="32" spans="1:9" ht="15.75" x14ac:dyDescent="0.25">
      <c r="A32" s="98" t="s">
        <v>31</v>
      </c>
      <c r="B32" s="99"/>
      <c r="C32" s="100"/>
      <c r="D32" s="62"/>
      <c r="E32" s="63"/>
      <c r="F32" s="64"/>
    </row>
    <row r="33" spans="1:6" ht="15.75" x14ac:dyDescent="0.25">
      <c r="A33" s="59"/>
      <c r="B33" s="60"/>
      <c r="C33" s="61"/>
      <c r="D33" s="62"/>
      <c r="E33" s="63"/>
      <c r="F33" s="64"/>
    </row>
    <row r="34" spans="1:6" ht="15.75" x14ac:dyDescent="0.25">
      <c r="A34" s="59"/>
      <c r="B34" s="60"/>
      <c r="C34" s="61"/>
      <c r="D34" s="62"/>
      <c r="E34" s="63"/>
      <c r="F34" s="64"/>
    </row>
    <row r="35" spans="1:6" ht="16.5" thickBot="1" x14ac:dyDescent="0.3">
      <c r="A35" s="1"/>
      <c r="B35" s="1"/>
      <c r="C35" s="1"/>
      <c r="D35" s="1"/>
      <c r="E35" s="1"/>
      <c r="F35" s="1"/>
    </row>
    <row r="36" spans="1:6" ht="15.75" x14ac:dyDescent="0.25">
      <c r="A36" s="92" t="s">
        <v>35</v>
      </c>
      <c r="B36" s="93"/>
      <c r="C36" s="93"/>
      <c r="D36" s="93"/>
      <c r="E36" s="94"/>
      <c r="F36" s="18">
        <f>F28</f>
        <v>391545</v>
      </c>
    </row>
    <row r="37" spans="1:6" ht="24" customHeight="1" thickBot="1" x14ac:dyDescent="0.3">
      <c r="A37" s="95" t="s">
        <v>33</v>
      </c>
      <c r="B37" s="96"/>
      <c r="C37" s="96"/>
      <c r="D37" s="96"/>
      <c r="E37" s="97"/>
      <c r="F37" s="19">
        <f>F36/6</f>
        <v>65257.5</v>
      </c>
    </row>
  </sheetData>
  <mergeCells count="23">
    <mergeCell ref="A28:E28"/>
    <mergeCell ref="A6:F6"/>
    <mergeCell ref="A8:F8"/>
    <mergeCell ref="A12:F12"/>
    <mergeCell ref="A17:F17"/>
    <mergeCell ref="A21:F21"/>
    <mergeCell ref="A22:C22"/>
    <mergeCell ref="A24:F24"/>
    <mergeCell ref="A25:F25"/>
    <mergeCell ref="A26:D26"/>
    <mergeCell ref="A27:D27"/>
    <mergeCell ref="A23:E23"/>
    <mergeCell ref="A34:C34"/>
    <mergeCell ref="D34:F34"/>
    <mergeCell ref="A36:E36"/>
    <mergeCell ref="A37:E37"/>
    <mergeCell ref="A30:F30"/>
    <mergeCell ref="A31:C31"/>
    <mergeCell ref="D31:F31"/>
    <mergeCell ref="A32:C32"/>
    <mergeCell ref="D32:F32"/>
    <mergeCell ref="A33:C33"/>
    <mergeCell ref="D33:F33"/>
  </mergeCells>
  <pageMargins left="0.51181102362204722" right="0.51181102362204722" top="0.78740157480314965" bottom="0.78740157480314965" header="0.31496062992125984" footer="0.31496062992125984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6"/>
  <sheetViews>
    <sheetView view="pageBreakPreview" zoomScale="60" zoomScaleNormal="100" workbookViewId="0">
      <selection activeCell="C19" sqref="C19"/>
    </sheetView>
  </sheetViews>
  <sheetFormatPr defaultRowHeight="15" x14ac:dyDescent="0.25"/>
  <cols>
    <col min="1" max="1" width="12.28515625" customWidth="1"/>
    <col min="2" max="2" width="20.140625" customWidth="1"/>
    <col min="3" max="3" width="17.140625" customWidth="1"/>
    <col min="4" max="4" width="20.140625" customWidth="1"/>
    <col min="5" max="5" width="20.85546875" customWidth="1"/>
    <col min="6" max="6" width="29.85546875" customWidth="1"/>
  </cols>
  <sheetData>
    <row r="5" spans="1:6" ht="15.75" thickBot="1" x14ac:dyDescent="0.3"/>
    <row r="6" spans="1:6" ht="36" customHeight="1" thickBot="1" x14ac:dyDescent="0.3">
      <c r="A6" s="70" t="s">
        <v>44</v>
      </c>
      <c r="B6" s="71"/>
      <c r="C6" s="71"/>
      <c r="D6" s="71"/>
      <c r="E6" s="71"/>
      <c r="F6" s="72"/>
    </row>
    <row r="7" spans="1:6" ht="16.5" thickBot="1" x14ac:dyDescent="0.3">
      <c r="A7" s="1"/>
      <c r="B7" s="1"/>
      <c r="C7" s="1"/>
      <c r="D7" s="1"/>
      <c r="E7" s="1"/>
      <c r="F7" s="1"/>
    </row>
    <row r="8" spans="1:6" ht="16.5" thickBot="1" x14ac:dyDescent="0.3">
      <c r="A8" s="73" t="s">
        <v>0</v>
      </c>
      <c r="B8" s="74"/>
      <c r="C8" s="74"/>
      <c r="D8" s="74"/>
      <c r="E8" s="74"/>
      <c r="F8" s="75"/>
    </row>
    <row r="9" spans="1:6" ht="31.5" x14ac:dyDescent="0.25">
      <c r="A9" s="2" t="s">
        <v>1</v>
      </c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</row>
    <row r="10" spans="1:6" ht="39" customHeight="1" x14ac:dyDescent="0.25">
      <c r="A10" s="4" t="s">
        <v>7</v>
      </c>
      <c r="B10" s="5" t="s">
        <v>8</v>
      </c>
      <c r="C10" s="6">
        <v>1</v>
      </c>
      <c r="D10" s="7">
        <v>10</v>
      </c>
      <c r="E10" s="8"/>
      <c r="F10" s="8">
        <f>(E10/220)*D10*C10*6</f>
        <v>0</v>
      </c>
    </row>
    <row r="11" spans="1:6" ht="48.75" customHeight="1" thickBot="1" x14ac:dyDescent="0.3">
      <c r="A11" s="4" t="s">
        <v>9</v>
      </c>
      <c r="B11" s="5" t="s">
        <v>10</v>
      </c>
      <c r="C11" s="6">
        <v>1</v>
      </c>
      <c r="D11" s="7">
        <v>10</v>
      </c>
      <c r="E11" s="8"/>
      <c r="F11" s="8">
        <f t="shared" ref="F11" si="0">(E11/220)*D11*C11*6</f>
        <v>0</v>
      </c>
    </row>
    <row r="12" spans="1:6" ht="16.5" thickBot="1" x14ac:dyDescent="0.3">
      <c r="A12" s="73" t="s">
        <v>14</v>
      </c>
      <c r="B12" s="74"/>
      <c r="C12" s="74"/>
      <c r="D12" s="74"/>
      <c r="E12" s="74"/>
      <c r="F12" s="75"/>
    </row>
    <row r="13" spans="1:6" ht="36.75" customHeight="1" x14ac:dyDescent="0.25">
      <c r="A13" s="2" t="s">
        <v>11</v>
      </c>
      <c r="B13" s="3" t="s">
        <v>16</v>
      </c>
      <c r="C13" s="14">
        <v>1</v>
      </c>
      <c r="D13" s="15">
        <v>220</v>
      </c>
      <c r="E13" s="16"/>
      <c r="F13" s="16">
        <f t="shared" ref="F13:F16" si="1">(E13/220)*D13*C13*6</f>
        <v>0</v>
      </c>
    </row>
    <row r="14" spans="1:6" ht="39" customHeight="1" x14ac:dyDescent="0.25">
      <c r="A14" s="4" t="s">
        <v>12</v>
      </c>
      <c r="B14" s="5" t="s">
        <v>20</v>
      </c>
      <c r="C14" s="6">
        <v>1</v>
      </c>
      <c r="D14" s="7">
        <v>220</v>
      </c>
      <c r="E14" s="8"/>
      <c r="F14" s="16">
        <f t="shared" si="1"/>
        <v>0</v>
      </c>
    </row>
    <row r="15" spans="1:6" ht="33.75" customHeight="1" x14ac:dyDescent="0.25">
      <c r="A15" s="4" t="s">
        <v>13</v>
      </c>
      <c r="B15" s="5" t="s">
        <v>22</v>
      </c>
      <c r="C15" s="6">
        <v>1</v>
      </c>
      <c r="D15" s="7">
        <v>220</v>
      </c>
      <c r="E15" s="8"/>
      <c r="F15" s="16">
        <f t="shared" si="1"/>
        <v>0</v>
      </c>
    </row>
    <row r="16" spans="1:6" ht="33.75" customHeight="1" thickBot="1" x14ac:dyDescent="0.3">
      <c r="A16" s="9" t="s">
        <v>15</v>
      </c>
      <c r="B16" s="10" t="s">
        <v>23</v>
      </c>
      <c r="C16" s="11">
        <v>1</v>
      </c>
      <c r="D16" s="12">
        <v>220</v>
      </c>
      <c r="E16" s="13"/>
      <c r="F16" s="16">
        <f t="shared" si="1"/>
        <v>0</v>
      </c>
    </row>
    <row r="17" spans="1:9" ht="16.5" thickBot="1" x14ac:dyDescent="0.3">
      <c r="A17" s="70" t="s">
        <v>24</v>
      </c>
      <c r="B17" s="71"/>
      <c r="C17" s="71"/>
      <c r="D17" s="71"/>
      <c r="E17" s="71"/>
      <c r="F17" s="72"/>
    </row>
    <row r="18" spans="1:9" ht="44.25" customHeight="1" x14ac:dyDescent="0.25">
      <c r="A18" s="2" t="s">
        <v>17</v>
      </c>
      <c r="B18" s="3" t="s">
        <v>25</v>
      </c>
      <c r="C18" s="14">
        <v>8</v>
      </c>
      <c r="D18" s="15">
        <v>220</v>
      </c>
      <c r="E18" s="16"/>
      <c r="F18" s="16">
        <f t="shared" ref="F18:F19" si="2">(E18/220)*D18*C18*6</f>
        <v>0</v>
      </c>
    </row>
    <row r="19" spans="1:9" ht="34.5" customHeight="1" x14ac:dyDescent="0.25">
      <c r="A19" s="4" t="s">
        <v>37</v>
      </c>
      <c r="B19" s="5" t="s">
        <v>18</v>
      </c>
      <c r="C19" s="6">
        <v>4</v>
      </c>
      <c r="D19" s="7">
        <v>220</v>
      </c>
      <c r="E19" s="8"/>
      <c r="F19" s="8">
        <f t="shared" si="2"/>
        <v>0</v>
      </c>
    </row>
    <row r="20" spans="1:9" ht="15.75" x14ac:dyDescent="0.25">
      <c r="A20" s="76" t="s">
        <v>38</v>
      </c>
      <c r="B20" s="77"/>
      <c r="C20" s="77"/>
      <c r="D20" s="77"/>
      <c r="E20" s="77"/>
      <c r="F20" s="77"/>
    </row>
    <row r="21" spans="1:9" ht="74.25" customHeight="1" thickBot="1" x14ac:dyDescent="0.3">
      <c r="A21" s="78" t="s">
        <v>39</v>
      </c>
      <c r="B21" s="78"/>
      <c r="C21" s="78"/>
      <c r="D21" s="6" t="s">
        <v>40</v>
      </c>
      <c r="E21" s="8"/>
      <c r="F21" s="8">
        <f>E21*6</f>
        <v>0</v>
      </c>
    </row>
    <row r="22" spans="1:9" ht="30" customHeight="1" thickBot="1" x14ac:dyDescent="0.3">
      <c r="A22" s="81" t="s">
        <v>43</v>
      </c>
      <c r="B22" s="89"/>
      <c r="C22" s="89"/>
      <c r="D22" s="89"/>
      <c r="E22" s="90"/>
      <c r="F22" s="17">
        <f>F10+F11+F13+F14+F15+F16+F18+F19+F21</f>
        <v>0</v>
      </c>
    </row>
    <row r="23" spans="1:9" ht="25.5" customHeight="1" x14ac:dyDescent="0.25">
      <c r="A23" s="79"/>
      <c r="B23" s="79"/>
      <c r="C23" s="79"/>
      <c r="D23" s="79"/>
      <c r="E23" s="79"/>
      <c r="F23" s="79"/>
    </row>
    <row r="24" spans="1:9" ht="25.5" customHeight="1" x14ac:dyDescent="0.25">
      <c r="A24" s="80" t="s">
        <v>41</v>
      </c>
      <c r="B24" s="81"/>
      <c r="C24" s="81"/>
      <c r="D24" s="81"/>
      <c r="E24" s="81"/>
      <c r="F24" s="82"/>
    </row>
    <row r="25" spans="1:9" ht="15.75" x14ac:dyDescent="0.25">
      <c r="A25" s="83" t="s">
        <v>26</v>
      </c>
      <c r="B25" s="84"/>
      <c r="C25" s="84"/>
      <c r="D25" s="85"/>
      <c r="E25" s="24">
        <v>30000</v>
      </c>
      <c r="F25" s="28">
        <f>E25*6</f>
        <v>180000</v>
      </c>
      <c r="I25" s="20"/>
    </row>
    <row r="26" spans="1:9" ht="15.75" x14ac:dyDescent="0.25">
      <c r="A26" s="86" t="s">
        <v>42</v>
      </c>
      <c r="B26" s="87"/>
      <c r="C26" s="87"/>
      <c r="D26" s="88"/>
      <c r="E26" s="23">
        <f>E25*0.1865</f>
        <v>5595</v>
      </c>
      <c r="F26" s="31">
        <f>E26*6</f>
        <v>33570</v>
      </c>
      <c r="I26" s="20"/>
    </row>
    <row r="27" spans="1:9" ht="15.75" x14ac:dyDescent="0.25">
      <c r="A27" s="67" t="s">
        <v>27</v>
      </c>
      <c r="B27" s="67"/>
      <c r="C27" s="67"/>
      <c r="D27" s="67"/>
      <c r="E27" s="67"/>
      <c r="F27" s="22">
        <f>F22+F25+F26</f>
        <v>213570</v>
      </c>
    </row>
    <row r="28" spans="1:9" ht="15.75" x14ac:dyDescent="0.25">
      <c r="A28" s="1"/>
      <c r="B28" s="1"/>
      <c r="C28" s="1"/>
      <c r="D28" s="1"/>
      <c r="E28" s="1"/>
      <c r="F28" s="1"/>
    </row>
    <row r="29" spans="1:9" ht="15.75" x14ac:dyDescent="0.25">
      <c r="A29" s="59" t="s">
        <v>28</v>
      </c>
      <c r="B29" s="60"/>
      <c r="C29" s="60"/>
      <c r="D29" s="60"/>
      <c r="E29" s="60"/>
      <c r="F29" s="61"/>
    </row>
    <row r="30" spans="1:9" ht="15.75" x14ac:dyDescent="0.25">
      <c r="A30" s="68" t="s">
        <v>29</v>
      </c>
      <c r="B30" s="68"/>
      <c r="C30" s="68"/>
      <c r="D30" s="59" t="s">
        <v>30</v>
      </c>
      <c r="E30" s="60"/>
      <c r="F30" s="61"/>
    </row>
    <row r="31" spans="1:9" ht="15.75" x14ac:dyDescent="0.25">
      <c r="A31" s="69" t="s">
        <v>31</v>
      </c>
      <c r="B31" s="69"/>
      <c r="C31" s="69"/>
      <c r="D31" s="62"/>
      <c r="E31" s="63"/>
      <c r="F31" s="64"/>
    </row>
    <row r="32" spans="1:9" ht="15.75" x14ac:dyDescent="0.25">
      <c r="A32" s="59"/>
      <c r="B32" s="60"/>
      <c r="C32" s="61"/>
      <c r="D32" s="62"/>
      <c r="E32" s="63"/>
      <c r="F32" s="64"/>
    </row>
    <row r="33" spans="1:6" ht="15.75" x14ac:dyDescent="0.25">
      <c r="A33" s="59"/>
      <c r="B33" s="60"/>
      <c r="C33" s="61"/>
      <c r="D33" s="62"/>
      <c r="E33" s="63"/>
      <c r="F33" s="64"/>
    </row>
    <row r="34" spans="1:6" ht="16.5" thickBot="1" x14ac:dyDescent="0.3">
      <c r="A34" s="1"/>
      <c r="B34" s="1"/>
      <c r="C34" s="1"/>
      <c r="D34" s="1"/>
      <c r="E34" s="1"/>
      <c r="F34" s="1"/>
    </row>
    <row r="35" spans="1:6" ht="15.75" x14ac:dyDescent="0.25">
      <c r="A35" s="65" t="s">
        <v>36</v>
      </c>
      <c r="B35" s="66"/>
      <c r="C35" s="66"/>
      <c r="D35" s="66"/>
      <c r="E35" s="66"/>
      <c r="F35" s="18">
        <f>F27</f>
        <v>213570</v>
      </c>
    </row>
    <row r="36" spans="1:6" ht="16.5" thickBot="1" x14ac:dyDescent="0.3">
      <c r="A36" s="67" t="s">
        <v>33</v>
      </c>
      <c r="B36" s="67"/>
      <c r="C36" s="67"/>
      <c r="D36" s="67"/>
      <c r="E36" s="67"/>
      <c r="F36" s="19">
        <f>F35/6</f>
        <v>35595</v>
      </c>
    </row>
  </sheetData>
  <mergeCells count="23">
    <mergeCell ref="A27:E27"/>
    <mergeCell ref="A6:F6"/>
    <mergeCell ref="A8:F8"/>
    <mergeCell ref="A12:F12"/>
    <mergeCell ref="A17:F17"/>
    <mergeCell ref="A20:F20"/>
    <mergeCell ref="A21:C21"/>
    <mergeCell ref="A23:F23"/>
    <mergeCell ref="A24:F24"/>
    <mergeCell ref="A25:D25"/>
    <mergeCell ref="A26:D26"/>
    <mergeCell ref="A22:E22"/>
    <mergeCell ref="A33:C33"/>
    <mergeCell ref="D33:F33"/>
    <mergeCell ref="A35:E35"/>
    <mergeCell ref="A36:E36"/>
    <mergeCell ref="A29:F29"/>
    <mergeCell ref="A30:C30"/>
    <mergeCell ref="D30:F30"/>
    <mergeCell ref="A31:C31"/>
    <mergeCell ref="D31:F31"/>
    <mergeCell ref="A32:C32"/>
    <mergeCell ref="D32:F32"/>
  </mergeCells>
  <pageMargins left="0.25" right="0.25" top="0.75" bottom="0.75" header="0.3" footer="0.3"/>
  <pageSetup paperSize="9" scale="82" fitToHeight="0" orientation="portrait" r:id="rId1"/>
  <rowBreaks count="1" manualBreakCount="1">
    <brk id="43" max="16383" man="1"/>
  </rowBreaks>
  <colBreaks count="1" manualBreakCount="1">
    <brk id="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C19" sqref="C19"/>
    </sheetView>
  </sheetViews>
  <sheetFormatPr defaultRowHeight="15" x14ac:dyDescent="0.25"/>
  <cols>
    <col min="2" max="2" width="14.42578125" customWidth="1"/>
    <col min="5" max="5" width="14.7109375" customWidth="1"/>
    <col min="6" max="6" width="22" customWidth="1"/>
  </cols>
  <sheetData>
    <row r="1" spans="1:6" x14ac:dyDescent="0.25">
      <c r="A1" s="34"/>
      <c r="B1" s="34"/>
      <c r="C1" s="34"/>
      <c r="D1" s="34"/>
      <c r="E1" s="34"/>
      <c r="F1" s="34"/>
    </row>
    <row r="2" spans="1:6" x14ac:dyDescent="0.25">
      <c r="A2" s="34"/>
      <c r="B2" s="34"/>
      <c r="C2" s="34"/>
      <c r="D2" s="34"/>
      <c r="E2" s="34"/>
      <c r="F2" s="34"/>
    </row>
    <row r="3" spans="1:6" x14ac:dyDescent="0.25">
      <c r="A3" s="34"/>
      <c r="B3" s="34"/>
      <c r="C3" s="34"/>
      <c r="D3" s="34"/>
      <c r="E3" s="34"/>
      <c r="F3" s="34"/>
    </row>
    <row r="4" spans="1:6" x14ac:dyDescent="0.25">
      <c r="A4" s="34"/>
      <c r="B4" s="34"/>
      <c r="C4" s="34"/>
      <c r="D4" s="34"/>
      <c r="E4" s="34"/>
      <c r="F4" s="34"/>
    </row>
    <row r="5" spans="1:6" ht="15.75" thickBot="1" x14ac:dyDescent="0.3">
      <c r="A5" s="34"/>
      <c r="B5" s="34"/>
      <c r="C5" s="34"/>
      <c r="D5" s="34"/>
      <c r="E5" s="34"/>
      <c r="F5" s="34"/>
    </row>
    <row r="6" spans="1:6" ht="33" customHeight="1" thickBot="1" x14ac:dyDescent="0.3">
      <c r="A6" s="117" t="s">
        <v>45</v>
      </c>
      <c r="B6" s="118"/>
      <c r="C6" s="118"/>
      <c r="D6" s="118"/>
      <c r="E6" s="118"/>
      <c r="F6" s="119"/>
    </row>
    <row r="7" spans="1:6" ht="15.75" thickBot="1" x14ac:dyDescent="0.3">
      <c r="A7" s="35"/>
      <c r="B7" s="35"/>
      <c r="C7" s="35"/>
      <c r="D7" s="35"/>
      <c r="E7" s="35"/>
      <c r="F7" s="35"/>
    </row>
    <row r="8" spans="1:6" ht="15.75" thickBot="1" x14ac:dyDescent="0.3">
      <c r="A8" s="120" t="s">
        <v>0</v>
      </c>
      <c r="B8" s="121"/>
      <c r="C8" s="121"/>
      <c r="D8" s="121"/>
      <c r="E8" s="121"/>
      <c r="F8" s="122"/>
    </row>
    <row r="9" spans="1:6" ht="25.5" x14ac:dyDescent="0.25">
      <c r="A9" s="36" t="s">
        <v>1</v>
      </c>
      <c r="B9" s="36" t="s">
        <v>2</v>
      </c>
      <c r="C9" s="37" t="s">
        <v>3</v>
      </c>
      <c r="D9" s="37" t="s">
        <v>4</v>
      </c>
      <c r="E9" s="37" t="s">
        <v>5</v>
      </c>
      <c r="F9" s="37" t="s">
        <v>6</v>
      </c>
    </row>
    <row r="10" spans="1:6" ht="27" customHeight="1" x14ac:dyDescent="0.25">
      <c r="A10" s="38" t="s">
        <v>7</v>
      </c>
      <c r="B10" s="39" t="s">
        <v>8</v>
      </c>
      <c r="C10" s="40">
        <v>1</v>
      </c>
      <c r="D10" s="41">
        <v>10</v>
      </c>
      <c r="E10" s="42"/>
      <c r="F10" s="42">
        <f>(E10/220)*D10*C10*6</f>
        <v>0</v>
      </c>
    </row>
    <row r="11" spans="1:6" ht="24" customHeight="1" thickBot="1" x14ac:dyDescent="0.3">
      <c r="A11" s="38" t="s">
        <v>9</v>
      </c>
      <c r="B11" s="39" t="s">
        <v>10</v>
      </c>
      <c r="C11" s="40">
        <v>1</v>
      </c>
      <c r="D11" s="41">
        <v>10</v>
      </c>
      <c r="E11" s="42"/>
      <c r="F11" s="42">
        <f t="shared" ref="F11" si="0">(E11/220)*D11*C11*6</f>
        <v>0</v>
      </c>
    </row>
    <row r="12" spans="1:6" ht="15.75" thickBot="1" x14ac:dyDescent="0.3">
      <c r="A12" s="120" t="s">
        <v>14</v>
      </c>
      <c r="B12" s="121"/>
      <c r="C12" s="121"/>
      <c r="D12" s="121"/>
      <c r="E12" s="121"/>
      <c r="F12" s="122"/>
    </row>
    <row r="13" spans="1:6" ht="21.75" customHeight="1" x14ac:dyDescent="0.25">
      <c r="A13" s="36" t="s">
        <v>11</v>
      </c>
      <c r="B13" s="37" t="s">
        <v>16</v>
      </c>
      <c r="C13" s="43">
        <v>1</v>
      </c>
      <c r="D13" s="44">
        <v>220</v>
      </c>
      <c r="E13" s="45"/>
      <c r="F13" s="45">
        <f t="shared" ref="F13:F16" si="1">(E13/220)*D13*C13*6</f>
        <v>0</v>
      </c>
    </row>
    <row r="14" spans="1:6" ht="29.25" customHeight="1" x14ac:dyDescent="0.25">
      <c r="A14" s="38" t="s">
        <v>12</v>
      </c>
      <c r="B14" s="39" t="s">
        <v>20</v>
      </c>
      <c r="C14" s="40">
        <v>1</v>
      </c>
      <c r="D14" s="41">
        <v>220</v>
      </c>
      <c r="E14" s="42"/>
      <c r="F14" s="45">
        <f t="shared" si="1"/>
        <v>0</v>
      </c>
    </row>
    <row r="15" spans="1:6" ht="38.25" customHeight="1" x14ac:dyDescent="0.25">
      <c r="A15" s="38" t="s">
        <v>13</v>
      </c>
      <c r="B15" s="39" t="s">
        <v>22</v>
      </c>
      <c r="C15" s="40">
        <v>1</v>
      </c>
      <c r="D15" s="41">
        <v>220</v>
      </c>
      <c r="E15" s="42"/>
      <c r="F15" s="45">
        <f t="shared" si="1"/>
        <v>0</v>
      </c>
    </row>
    <row r="16" spans="1:6" ht="15.75" thickBot="1" x14ac:dyDescent="0.3">
      <c r="A16" s="46" t="s">
        <v>15</v>
      </c>
      <c r="B16" s="47" t="s">
        <v>23</v>
      </c>
      <c r="C16" s="48">
        <v>1</v>
      </c>
      <c r="D16" s="49">
        <v>220</v>
      </c>
      <c r="E16" s="50"/>
      <c r="F16" s="45">
        <f t="shared" si="1"/>
        <v>0</v>
      </c>
    </row>
    <row r="17" spans="1:6" ht="15.75" thickBot="1" x14ac:dyDescent="0.3">
      <c r="A17" s="117" t="s">
        <v>24</v>
      </c>
      <c r="B17" s="118"/>
      <c r="C17" s="118"/>
      <c r="D17" s="118"/>
      <c r="E17" s="118"/>
      <c r="F17" s="119"/>
    </row>
    <row r="18" spans="1:6" ht="25.5" x14ac:dyDescent="0.25">
      <c r="A18" s="36" t="s">
        <v>17</v>
      </c>
      <c r="B18" s="37" t="s">
        <v>25</v>
      </c>
      <c r="C18" s="43">
        <v>8</v>
      </c>
      <c r="D18" s="44">
        <v>220</v>
      </c>
      <c r="E18" s="45"/>
      <c r="F18" s="45">
        <f t="shared" ref="F18:F19" si="2">(E18/220)*D18*C18*6</f>
        <v>0</v>
      </c>
    </row>
    <row r="19" spans="1:6" ht="25.5" x14ac:dyDescent="0.25">
      <c r="A19" s="38" t="s">
        <v>37</v>
      </c>
      <c r="B19" s="39" t="s">
        <v>18</v>
      </c>
      <c r="C19" s="40">
        <v>4</v>
      </c>
      <c r="D19" s="41">
        <v>220</v>
      </c>
      <c r="E19" s="42"/>
      <c r="F19" s="42">
        <f t="shared" si="2"/>
        <v>0</v>
      </c>
    </row>
    <row r="20" spans="1:6" x14ac:dyDescent="0.25">
      <c r="A20" s="123" t="s">
        <v>38</v>
      </c>
      <c r="B20" s="124"/>
      <c r="C20" s="124"/>
      <c r="D20" s="124"/>
      <c r="E20" s="124"/>
      <c r="F20" s="124"/>
    </row>
    <row r="21" spans="1:6" ht="54" customHeight="1" thickBot="1" x14ac:dyDescent="0.3">
      <c r="A21" s="125" t="s">
        <v>39</v>
      </c>
      <c r="B21" s="125"/>
      <c r="C21" s="125"/>
      <c r="D21" s="40" t="s">
        <v>40</v>
      </c>
      <c r="E21" s="42"/>
      <c r="F21" s="42">
        <f>E21*6</f>
        <v>0</v>
      </c>
    </row>
    <row r="22" spans="1:6" ht="15.75" thickBot="1" x14ac:dyDescent="0.3">
      <c r="A22" s="126" t="s">
        <v>43</v>
      </c>
      <c r="B22" s="127"/>
      <c r="C22" s="127"/>
      <c r="D22" s="127"/>
      <c r="E22" s="128"/>
      <c r="F22" s="51">
        <f>F10+F11+F13+F14+F15+F16+F18+F19+F21</f>
        <v>0</v>
      </c>
    </row>
    <row r="23" spans="1:6" x14ac:dyDescent="0.25">
      <c r="A23" s="129"/>
      <c r="B23" s="129"/>
      <c r="C23" s="129"/>
      <c r="D23" s="129"/>
      <c r="E23" s="129"/>
      <c r="F23" s="129"/>
    </row>
    <row r="24" spans="1:6" x14ac:dyDescent="0.25">
      <c r="A24" s="130" t="s">
        <v>41</v>
      </c>
      <c r="B24" s="126"/>
      <c r="C24" s="126"/>
      <c r="D24" s="126"/>
      <c r="E24" s="126"/>
      <c r="F24" s="131"/>
    </row>
    <row r="25" spans="1:6" x14ac:dyDescent="0.25">
      <c r="A25" s="132" t="s">
        <v>26</v>
      </c>
      <c r="B25" s="133"/>
      <c r="C25" s="133"/>
      <c r="D25" s="134"/>
      <c r="E25" s="52">
        <v>30000</v>
      </c>
      <c r="F25" s="53">
        <f>E25*6</f>
        <v>180000</v>
      </c>
    </row>
    <row r="26" spans="1:6" x14ac:dyDescent="0.25">
      <c r="A26" s="135" t="s">
        <v>42</v>
      </c>
      <c r="B26" s="136"/>
      <c r="C26" s="136"/>
      <c r="D26" s="137"/>
      <c r="E26" s="54">
        <f>E25*0.1865</f>
        <v>5595</v>
      </c>
      <c r="F26" s="55">
        <f>E26*6</f>
        <v>33570</v>
      </c>
    </row>
    <row r="27" spans="1:6" x14ac:dyDescent="0.25">
      <c r="A27" s="116" t="s">
        <v>27</v>
      </c>
      <c r="B27" s="116"/>
      <c r="C27" s="116"/>
      <c r="D27" s="116"/>
      <c r="E27" s="116"/>
      <c r="F27" s="56">
        <f>F22+F25+F26</f>
        <v>213570</v>
      </c>
    </row>
    <row r="28" spans="1:6" x14ac:dyDescent="0.25">
      <c r="A28" s="35"/>
      <c r="B28" s="35"/>
      <c r="C28" s="35"/>
      <c r="D28" s="35"/>
      <c r="E28" s="35"/>
      <c r="F28" s="35"/>
    </row>
    <row r="29" spans="1:6" x14ac:dyDescent="0.25">
      <c r="A29" s="140" t="s">
        <v>28</v>
      </c>
      <c r="B29" s="141"/>
      <c r="C29" s="141"/>
      <c r="D29" s="141"/>
      <c r="E29" s="141"/>
      <c r="F29" s="142"/>
    </row>
    <row r="30" spans="1:6" ht="42.75" customHeight="1" x14ac:dyDescent="0.25">
      <c r="A30" s="143" t="s">
        <v>29</v>
      </c>
      <c r="B30" s="143"/>
      <c r="C30" s="143"/>
      <c r="D30" s="140" t="s">
        <v>30</v>
      </c>
      <c r="E30" s="141"/>
      <c r="F30" s="142"/>
    </row>
    <row r="31" spans="1:6" ht="24.75" customHeight="1" x14ac:dyDescent="0.25">
      <c r="A31" s="143" t="s">
        <v>31</v>
      </c>
      <c r="B31" s="143"/>
      <c r="C31" s="143"/>
      <c r="D31" s="144"/>
      <c r="E31" s="145"/>
      <c r="F31" s="146"/>
    </row>
    <row r="32" spans="1:6" ht="15.75" thickBot="1" x14ac:dyDescent="0.3">
      <c r="A32" s="35"/>
      <c r="B32" s="35"/>
      <c r="C32" s="35"/>
      <c r="D32" s="35"/>
      <c r="E32" s="35"/>
      <c r="F32" s="35"/>
    </row>
    <row r="33" spans="1:6" ht="28.5" customHeight="1" x14ac:dyDescent="0.25">
      <c r="A33" s="138" t="s">
        <v>36</v>
      </c>
      <c r="B33" s="139"/>
      <c r="C33" s="139"/>
      <c r="D33" s="139"/>
      <c r="E33" s="139"/>
      <c r="F33" s="57">
        <f>F27</f>
        <v>213570</v>
      </c>
    </row>
    <row r="34" spans="1:6" ht="27" customHeight="1" thickBot="1" x14ac:dyDescent="0.3">
      <c r="A34" s="116" t="s">
        <v>33</v>
      </c>
      <c r="B34" s="116"/>
      <c r="C34" s="116"/>
      <c r="D34" s="116"/>
      <c r="E34" s="116"/>
      <c r="F34" s="58">
        <f>F33/6</f>
        <v>35595</v>
      </c>
    </row>
  </sheetData>
  <mergeCells count="19">
    <mergeCell ref="A33:E33"/>
    <mergeCell ref="A34:E34"/>
    <mergeCell ref="A29:F29"/>
    <mergeCell ref="A30:C30"/>
    <mergeCell ref="D30:F30"/>
    <mergeCell ref="A31:C31"/>
    <mergeCell ref="D31:F31"/>
    <mergeCell ref="A27:E27"/>
    <mergeCell ref="A6:F6"/>
    <mergeCell ref="A8:F8"/>
    <mergeCell ref="A12:F12"/>
    <mergeCell ref="A17:F17"/>
    <mergeCell ref="A20:F20"/>
    <mergeCell ref="A21:C21"/>
    <mergeCell ref="A22:E22"/>
    <mergeCell ref="A23:F23"/>
    <mergeCell ref="A24:F24"/>
    <mergeCell ref="A25:D25"/>
    <mergeCell ref="A26:D2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LOTE I</vt:lpstr>
      <vt:lpstr>LOTE II</vt:lpstr>
      <vt:lpstr>LOTE III</vt:lpstr>
      <vt:lpstr>LOTE IV</vt:lpstr>
      <vt:lpstr>LOTE V</vt:lpstr>
      <vt:lpstr>'LOTE I'!Area_de_impressao</vt:lpstr>
      <vt:lpstr>'LOTE IV'!Area_de_impressao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Assumpção</dc:creator>
  <cp:lastModifiedBy>Lyvia Teixeira</cp:lastModifiedBy>
  <cp:lastPrinted>2018-06-14T19:01:14Z</cp:lastPrinted>
  <dcterms:created xsi:type="dcterms:W3CDTF">2017-05-24T12:35:12Z</dcterms:created>
  <dcterms:modified xsi:type="dcterms:W3CDTF">2018-06-20T12:59:08Z</dcterms:modified>
</cp:coreProperties>
</file>