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SERVIÇOS\SEI-080007-007043-2021 - REPAROS MANUTENÇÃO EMERGENCIAL\"/>
    </mc:Choice>
  </mc:AlternateContent>
  <bookViews>
    <workbookView xWindow="0" yWindow="0" windowWidth="20490" windowHeight="7755"/>
  </bookViews>
  <sheets>
    <sheet name="Geral" sheetId="4" r:id="rId1"/>
    <sheet name="Plan1" sheetId="1" r:id="rId2"/>
  </sheets>
  <definedNames>
    <definedName name="_xlnm.Print_Area" localSheetId="0">Geral!$A$1:$M$41</definedName>
    <definedName name="_xlnm.Print_Area" localSheetId="1">Plan1!$A$1:$M$123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8" i="1" l="1"/>
  <c r="M54" i="1" l="1"/>
  <c r="M55" i="1" l="1"/>
  <c r="L24" i="4" s="1"/>
  <c r="M114" i="1" l="1"/>
  <c r="M113" i="1"/>
  <c r="M112" i="1"/>
  <c r="M80" i="1"/>
  <c r="K59" i="1" l="1"/>
  <c r="K116" i="1"/>
  <c r="K74" i="1"/>
  <c r="K73" i="1"/>
  <c r="K75" i="1"/>
  <c r="M119" i="1"/>
  <c r="M118" i="1"/>
  <c r="M86" i="1" l="1"/>
  <c r="M121" i="1" l="1"/>
  <c r="M76" i="1"/>
  <c r="M72" i="1"/>
  <c r="M32" i="1"/>
  <c r="M117" i="1" l="1"/>
  <c r="M116" i="1"/>
  <c r="M74" i="1"/>
  <c r="M73" i="1"/>
  <c r="M51" i="1" l="1"/>
  <c r="M95" i="1"/>
  <c r="M96" i="1"/>
  <c r="M64" i="1"/>
  <c r="M65" i="1"/>
  <c r="M66" i="1"/>
  <c r="M101" i="1"/>
  <c r="M63" i="1"/>
  <c r="M62" i="1"/>
  <c r="M61" i="1"/>
  <c r="M120" i="1"/>
  <c r="M75" i="1" l="1"/>
  <c r="M115" i="1"/>
  <c r="M94" i="1"/>
  <c r="M92" i="1"/>
  <c r="M93" i="1"/>
  <c r="M90" i="1" l="1"/>
  <c r="M91" i="1"/>
  <c r="M89" i="1"/>
  <c r="M83" i="1"/>
  <c r="M107" i="1"/>
  <c r="M85" i="1"/>
  <c r="M109" i="1"/>
  <c r="M110" i="1"/>
  <c r="M111" i="1"/>
  <c r="M82" i="1"/>
  <c r="M81" i="1"/>
  <c r="M84" i="1"/>
  <c r="M27" i="1"/>
  <c r="M29" i="1"/>
  <c r="M28" i="1"/>
  <c r="M26" i="1"/>
  <c r="M43" i="1" l="1"/>
  <c r="M42" i="1"/>
  <c r="M41" i="1"/>
  <c r="M40" i="1"/>
  <c r="M37" i="1" l="1"/>
  <c r="M36" i="1"/>
  <c r="M106" i="1" l="1"/>
  <c r="M87" i="1" l="1"/>
  <c r="M97" i="1"/>
  <c r="M71" i="1" l="1"/>
  <c r="M98" i="1"/>
  <c r="M34" i="1"/>
  <c r="M33" i="1"/>
  <c r="M35" i="1"/>
  <c r="M108" i="1"/>
  <c r="M79" i="1" l="1"/>
  <c r="M99" i="1" s="1"/>
  <c r="M67" i="1"/>
  <c r="M25" i="1"/>
  <c r="M24" i="1"/>
  <c r="M30" i="1" s="1"/>
  <c r="M46" i="1"/>
  <c r="M50" i="1"/>
  <c r="L20" i="4" l="1"/>
  <c r="M45" i="1"/>
  <c r="M47" i="1"/>
  <c r="M48" i="1"/>
  <c r="M49" i="1"/>
  <c r="M44" i="1"/>
  <c r="M19" i="1"/>
  <c r="M20" i="1"/>
  <c r="M21" i="1"/>
  <c r="M18" i="1"/>
  <c r="M14" i="1"/>
  <c r="M15" i="1" s="1"/>
  <c r="L30" i="4" l="1"/>
  <c r="M59" i="1"/>
  <c r="L16" i="4" l="1"/>
  <c r="M58" i="1"/>
  <c r="M39" i="1" l="1"/>
  <c r="M70" i="1" l="1"/>
  <c r="M77" i="1" s="1"/>
  <c r="M105" i="1"/>
  <c r="M122" i="1" s="1"/>
  <c r="L34" i="4" s="1"/>
  <c r="M102" i="1"/>
  <c r="M103" i="1" s="1"/>
  <c r="M60" i="1"/>
  <c r="M57" i="1"/>
  <c r="M38" i="1"/>
  <c r="M52" i="1" s="1"/>
  <c r="M17" i="1"/>
  <c r="M22" i="1" s="1"/>
  <c r="M68" i="1" l="1"/>
  <c r="M123" i="1" s="1"/>
  <c r="L28" i="4"/>
  <c r="L18" i="4"/>
  <c r="L32" i="4"/>
  <c r="B126" i="1" l="1"/>
  <c r="L22" i="4"/>
  <c r="L26" i="4"/>
  <c r="L37" i="4" l="1"/>
  <c r="L38" i="4" s="1"/>
  <c r="L39" i="4" l="1"/>
</calcChain>
</file>

<file path=xl/sharedStrings.xml><?xml version="1.0" encoding="utf-8"?>
<sst xmlns="http://schemas.openxmlformats.org/spreadsheetml/2006/main" count="435" uniqueCount="273">
  <si>
    <t>DEMOLICAO DE PISO DE LADRILHO COM RESPECTIVA CAMADA DE ARGAM ASSA DE ASSENTAMENTO,INCLUSIVE EMPILHAMENTO LATERAL DENTRO D O CANTEIRO DE SERVICO</t>
  </si>
  <si>
    <t>M2</t>
  </si>
  <si>
    <t>PISO VINILICO EM MANTAS DE RESINA DE PVC PLASTIFICANTE,DE 2M DE LARGURA X 20M DE COMPRIMENTO,HOMOGENEO,COM 3MM DE ESPESS URA,LISO,MESCLADO OU PONTILHADO,JUNTAS SOLDADAS A QUENTE,ASS ENTES SOBRE BASE EXISTENTE,DEVENDO ATENDER A ABNT,NO QUE CON CERNE A</t>
  </si>
  <si>
    <t>88.8</t>
  </si>
  <si>
    <t>UN</t>
  </si>
  <si>
    <t>ARRANCAMENTO DE PORTAS,JANELAS E CAIXILHOS DE AR CONDICIONAD O OU OUTROS</t>
  </si>
  <si>
    <t>DESCRIÇÃO</t>
  </si>
  <si>
    <t>CÓDIGO</t>
  </si>
  <si>
    <t>PREÇO</t>
  </si>
  <si>
    <t>PINTURA COM TINTA EPOXI A BASE D'AGUA SEMIBRILHANTE,PARA USO HOSPITALAR,SOBRE PAREDES E PISOS DE CENTRO CIRURGICO OU UTI ,INCLUSIVE LIXAMENTO,UMA DEMAO DE SELADOR ACRILICO,DUAS DEMA OS DE MASSA ACRILICA E DUAS DEMAOS DE ACABAMENTO</t>
  </si>
  <si>
    <t>46.15</t>
  </si>
  <si>
    <t>ALUGUEL CONTAINER PARA ESCRITORIO C/WC,MEDINDO 2,20M LARGURA ,6,20M COMPRIMENTO E 2,50M ALTURA,CHAPAS ACO C/NERVURAS TRAP EZOIDAIS,ISOLAMENTO TERMO-ACUSTICO FORRO,CHASSIS REFORCADO E PISO COMPENSADO NAVAL,INCL.INST.ELETRICA E HIDRO-SANITARIAS ,ACESSO</t>
  </si>
  <si>
    <t>UNXMES</t>
  </si>
  <si>
    <t>QUANTIDADE</t>
  </si>
  <si>
    <t>TOTAL</t>
  </si>
  <si>
    <t>GOVERNO DO ESTADO DO RIO DE JANEIRO</t>
  </si>
  <si>
    <t>SECRETARIA DE ESTADO DE SAÚDE</t>
  </si>
  <si>
    <t>FUNDAÇÃO SAÚDE</t>
  </si>
  <si>
    <t>CANTEIRO DE OBRAS</t>
  </si>
  <si>
    <t>SERVIÇOS COMPLEMENTARES</t>
  </si>
  <si>
    <t>REVESTIMENTO DE PISO, PAREDE E TETOS</t>
  </si>
  <si>
    <t xml:space="preserve">ESQUADRIAS DE MADEIRAS, SERRALHERIA, FERRAGENS E VIDRO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</si>
  <si>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PINTURAS</t>
  </si>
  <si>
    <t>APARELHOS HIDRAULICOS, ELETRICOS, SANITARIOES E MECANICOS</t>
  </si>
  <si>
    <t>TOTAL DA CATEGORIA</t>
  </si>
  <si>
    <t xml:space="preserve"> </t>
  </si>
  <si>
    <t>1,00</t>
  </si>
  <si>
    <t>2,00</t>
  </si>
  <si>
    <t>REMOCAO DE PLACAS DE PISO VINILICO OU DE BORRACHA SINTETICA</t>
  </si>
  <si>
    <t>M</t>
  </si>
  <si>
    <t>SOLEIRA DE MARMORE BRANCO CLASSICO,DE 3X45CM,SEM DESNIVEL,PA RA PORTAS DE 2 FOLHAS,ASSENTE COMO EM 13.345.0015</t>
  </si>
  <si>
    <t>MES</t>
  </si>
  <si>
    <t>Total com todas as categorias</t>
  </si>
  <si>
    <t>02.006.0015-0</t>
  </si>
  <si>
    <t>05.001.0015-0</t>
  </si>
  <si>
    <t>05.001.0073-0</t>
  </si>
  <si>
    <t>05.001.0134-0</t>
  </si>
  <si>
    <t>17.013.0100-0</t>
  </si>
  <si>
    <t>13.390.0042-0</t>
  </si>
  <si>
    <t xml:space="preserve">Mês base: </t>
  </si>
  <si>
    <t>Endereço:</t>
  </si>
  <si>
    <t>Municipio:</t>
  </si>
  <si>
    <t>Rio de Janeiro</t>
  </si>
  <si>
    <t>CATEGORIA</t>
  </si>
  <si>
    <t>DESCRIÇÃO DA CATEGORIA</t>
  </si>
  <si>
    <t>VALOR</t>
  </si>
  <si>
    <t>01</t>
  </si>
  <si>
    <t>SERVIÇOS DE ESCRITÓRIO, LABORATÓRIO E CAMPO</t>
  </si>
  <si>
    <t>02</t>
  </si>
  <si>
    <t>CANTEIRO DE OBRA</t>
  </si>
  <si>
    <t>04</t>
  </si>
  <si>
    <t>TRANSPORTES</t>
  </si>
  <si>
    <t>05</t>
  </si>
  <si>
    <t>REVESTIMENTO DE PISO, PAREDE E TETO</t>
  </si>
  <si>
    <t>ESQUADRIAS DE PVC, FERRO, ALUMÍNIO OU MADEIRA, VIDRAÇAS E FERRAGENS</t>
  </si>
  <si>
    <t>15</t>
  </si>
  <si>
    <t xml:space="preserve">INTALAÇÕES ELETRICAS, HIDRAULICAS, SANITARIAS E MECANICAS </t>
  </si>
  <si>
    <t>17</t>
  </si>
  <si>
    <t>Unidade</t>
  </si>
  <si>
    <t>13.301.0119-0</t>
  </si>
  <si>
    <t>13.348.0076-0</t>
  </si>
  <si>
    <t>01.050.0300-0</t>
  </si>
  <si>
    <t>RELATORIO FINAL DE OBRAS OU SERVICOS DE ENGENHARIA,INCL.DESE NHOS TAMANHO A-1,AUTOCAD,REGISTRO FOTOGRAFICO,PLANILHA ORCAM ENTARIA E DESCRICAO DO ESCOPO DOS SERVICOS REALIZADOS,CONF.R ECOMENDACOES E ESPECIFICACOES DO ORGAO CONTRATANTE.O RELATOR IO DEV</t>
  </si>
  <si>
    <t>02.006.0025-0</t>
  </si>
  <si>
    <t>ALUGUEL CONTAINER,PARA SANITARIO-VESTIARIO,MEDINDO 2,20M LAR GURA,6,20M COMPRIMENTO E 2,50M ALTURA,CHAPAS ACO C/NERVURAS TRAPEZOIDAIS,ISOLAMENTO TERMO-ACUSTICO FORRO,CHASSIS REFORCA DO E PISO COMPENSADO NAVAL,INCL.INST.ELETRICAS E HIDRO-SANIT ARIAS,A</t>
  </si>
  <si>
    <t>02.015.0001-0</t>
  </si>
  <si>
    <t>INSTALACAO E LIGACAO PROVISORIA PARA ABASTECIMENTO DE AGUA E ESGOTAMENTO SANITARIO EM CANTEIRO DE OBRAS,INCLUSIVE ESCAVA CAO,EXCLUSIVE REPOSICAO DA PAVIMENTACAO DO LOGRADOURO PUBLIC O</t>
  </si>
  <si>
    <t>02.016.0001-0</t>
  </si>
  <si>
    <t>INSTALACAO E LIGACAO PROVISORIA DE ALIMENTACAO DE ENERGIA EL ETRICA,EM BAIXA TENSAO,PARA CANTEIRO DE OBRAS,M3-CHAVE 100A, CARGA 3KW,20CV,EXCLUSIVE O FORNECIMENTO DO MEDIDOR</t>
  </si>
  <si>
    <t>02.020.0002-0</t>
  </si>
  <si>
    <t>PLACA DE IDENTIFICACAO DE OBRA PUBLICA,TIPO BANNER/PLOTTER,C ONSTITUIDA POR LONA E IMPRESSAO DIGITAL,INCLUSIVE SUPORTES D E MADEIRA.FORNECIMENTO E COLOCACAO</t>
  </si>
  <si>
    <t>6,00</t>
  </si>
  <si>
    <t>05.100.0900-0</t>
  </si>
  <si>
    <t>UNIDADE REF.P/COMPL.ADM LOCAL,CONSID:CONSUMO AGUA,TEL.ENERGI A ELETRICA,MAT.LIMPEZA E ESCRITORIO,COMPUTADORES,LICENCA OBR A,MOVEIS E UTENSILIOS,AR COND.BEBEDOURO,ART,RRT,FOTOGRAFIAS UNIFORMES,DIARIAS,EXAMES ADMISSIONAIS PERIODICOS E DEMISSION AIS,CUR</t>
  </si>
  <si>
    <t>UR</t>
  </si>
  <si>
    <t>05.100.0020-0</t>
  </si>
  <si>
    <t>CAFE DA MANHA, CONFORME CONVENCAO DO TRABALHO PARA CONSTRUCA O CIVIL E CONDICOES HIGIENICAS E SANITARIAS ADEQUADAS</t>
  </si>
  <si>
    <t>05.100.0022-0</t>
  </si>
  <si>
    <t>REFEICAO CONFORME CONVENCAO DO TRABALHO PARA CONSTRUCAO CIVI L E CONDICOES HIGIENICAS E SANITARIAS ADEQUADAS</t>
  </si>
  <si>
    <t>05.105.0130-0</t>
  </si>
  <si>
    <t>MAO-DE-OBRA DE ENGENHEIRO OU ARQUITETO JR.,INCLUSIVE ENCARGO S SOCIAIS</t>
  </si>
  <si>
    <t>05.105.0101-A</t>
  </si>
  <si>
    <t>MAO-DE-OBRA DE MARCENEIRO,INCLUSIVE ENCARGOS SOCIAIS</t>
  </si>
  <si>
    <t>05.100.0026-0</t>
  </si>
  <si>
    <t>VALE TRANSPORTE, CONSIDERANDO PASSAGEM IDA E VOLTA</t>
  </si>
  <si>
    <t>04.005.0300-0</t>
  </si>
  <si>
    <t>TRANSPORTE DE CONTAINER,SEGUNDO DESCRICAO DA FAMILIA 02.006, EXCLUSIVE CARGA E DESCARGA(VIDE ITEM 04.013.0015)</t>
  </si>
  <si>
    <t>UNXKM</t>
  </si>
  <si>
    <t>04.013.0015-0</t>
  </si>
  <si>
    <t>CARGA E DESCARGA DE CONTAINER,SEGUNDO DESCRICAO DA FAMILIA 0 2.006</t>
  </si>
  <si>
    <t>100,00</t>
  </si>
  <si>
    <t>13.200.0015-1</t>
  </si>
  <si>
    <t>REVESTIMENTO EM CHAPA LAMINADA COM ACABAMENTO BRILHANTE,DE 0 ,8MM DE ESPESSURA,SOBRE PECAS DE MADEIRA AMPLAS,COMO PORTAS, MESAS,ARMARIOS E PRATELEIRAS FUNDAS</t>
  </si>
  <si>
    <t>18.009.0070-0</t>
  </si>
  <si>
    <t>TORNEIRA HOSPITALAR,ACIONADA POR ALAVANCA,TIPO PAREDE,DE 1/2 "X28CM APROXIMADAMENTE,EM METAL CROMADO.FORNECIMENTO</t>
  </si>
  <si>
    <t>14.007.0045-0</t>
  </si>
  <si>
    <t>FERRAGENS PARA PORTAS MADEIRA,DE 1 FOLHA DE ABRIR,INTERNAS, SOCIAIS OU DE SERVICO,CONSTANDO DE FORNECIMENTO S/COLOCACAO; -FECHADURA SIMPLES, RETANGULAR,DE FERRO,ACABAMENTO CROMADO; -MACANETA TIPO ALAVANCA,EM ZAMAK OU LATAO,ACABAMENTO POLIDO E CROMADO</t>
  </si>
  <si>
    <t>18</t>
  </si>
  <si>
    <t>18.006.0026-0</t>
  </si>
  <si>
    <t>LAVATORIO DE LOUCA BRANCA,DE EMBUTIR(CUBA),TIPO MEDIO LUXO,C OM LADRAO,COM MEDIDAS EM TORNO DE 52X39CM.FORNECIMENTO</t>
  </si>
  <si>
    <t>15.004.0063-0</t>
  </si>
  <si>
    <t>INSTALACAO E ASSENTAMENTO DE LAVATORIO DE UMA TORNEIRA(EXCLU SIVE FORNECIMENTO DO APARELHO),COMPREENDENDO:3,00M DE TUBO D E PVC DE 25MM,2,00M DE TUBO DE PVC DE 40MM E CONEXOES</t>
  </si>
  <si>
    <t>15.019.0020-0</t>
  </si>
  <si>
    <t>INTERRUPTOR DE EMBUTIR COM 1 TECLA SIMPLES FOSFORESCENTE E P LACA.FORNECIMENTO E COLOCACAO</t>
  </si>
  <si>
    <t>CONTRAPISO,BASE OU CAMADA REGULARIZADORA,EXECUTADA COM ARGAM ASSA DE CIMENTO A AREIA,NO TRACO 1:4,NA ESPESSURA DE 2CM</t>
  </si>
  <si>
    <t>TOTAL SEM BDI</t>
  </si>
  <si>
    <t>VALOR DO BDI 29 %</t>
  </si>
  <si>
    <t xml:space="preserve">IEDE </t>
  </si>
  <si>
    <t>R. Moncorvo Filho, 90 - Centro, Rio de Janeiro - RJ, 22451-000</t>
  </si>
  <si>
    <t>4,00</t>
  </si>
  <si>
    <t>18.005.0015-0</t>
  </si>
  <si>
    <t>ASSENTO SANITARIO DE PLASTICO,TIPO MEDIO LUXO.FORNECIMENTO E COLOCACAO</t>
  </si>
  <si>
    <t>18.002.0070-0</t>
  </si>
  <si>
    <t>VASO SANITARIO DE LOUCA BRANCA,TIPO MEDIO LUXO,COM CAIXA ACO PLADA,INCLUSIVE RABICHO CROMADO DE 40CM,COM SAIDA DE 1/2",BO LSA DE LIGACAO E ACESSORIOS DE FIXACAO.FORNECIMENTO</t>
  </si>
  <si>
    <t>05.001.0145-0</t>
  </si>
  <si>
    <t>ARRANCAMENTO DE APARELHOS SANITARIOS</t>
  </si>
  <si>
    <t>05.001.0023-0</t>
  </si>
  <si>
    <t>DEMOLICAO MANUAL DE ALVENARIA DE TIJOLOS FURADOS,INCLUSIVE E MPILHAMENTO LATERAL DENTRO DO CANTEIRO DE SERVICO</t>
  </si>
  <si>
    <t>M3</t>
  </si>
  <si>
    <t>13.330.0075-0</t>
  </si>
  <si>
    <t>REVESTIMENTO DE PISO COM LADRILHO CERAMICO,ANTIDERRAPANTE,CO M MEDIDAS EM TORNO DE 45X45CM,SUJEITO A TRAFEGO INTENSO,RESI STENCIA A ABRASAO P.E.I.-IV,ASSENTES EM SUPERFICIE COM NATA DE CIMENTO SOBRE ARGAMASSA DE CIMENTO,AREIA E SAIBRO,NO TRAC O 1:3:3</t>
  </si>
  <si>
    <t>Luminária tipo plafon redondo com vidro fosco, de sobrepor, com 1 lâmpada fluorescente de 15 w, sem reator - fornecimento e instalação. af_02/2020</t>
  </si>
  <si>
    <t>15.015.0255-0</t>
  </si>
  <si>
    <t>INSTALACAO DE PONTO DE TOMADA,EMBUTIDO NA ALVENARIA,EQUIVALE NTE A 2 VARAS DE ELETRODUTO DE PVC RIGIDO DE 3/4",18,00M DE FIO 2,5MM2,CAIXAS,CONEXOES E TOMADA DE EMBUTIR 2P+T,20A,PADR AO BRASILEIRO,COM PLACA FOSFORESCENTE,INCLUSIVE ABERTURA E F ECHAMEN</t>
  </si>
  <si>
    <t xml:space="preserve">TOTAL COM TODAS AS CATEGORIAS </t>
  </si>
  <si>
    <t>05.105.0126-0</t>
  </si>
  <si>
    <t>MAO-DE-OBRA DE FEITOR (ENCARREGADO DE TURMA),INCLUSIVE ENCAR GOS SOCIAIS</t>
  </si>
  <si>
    <t>18.009.0105-0</t>
  </si>
  <si>
    <t>TORNEIRA PARA LAVATORIO,TIPO BANCA COM ACIONAMENTO HIDROMECA NICO,COM LEVE PRESSAO MANUAL.FORNECIMENTO</t>
  </si>
  <si>
    <t>RETIRADA CUIDADOSA DE AZULEJOS OU LADRILHOS CERAMICOS E RESP ECTIVA ARGAMASSA DE ASSENTAMENTO,SEM REAPROVEITAMENTO DO MAT ERIAL RETIRADO</t>
  </si>
  <si>
    <t>05.001.0163-0</t>
  </si>
  <si>
    <t>05.001.0021-0</t>
  </si>
  <si>
    <t>DEMOLICAO A PONTEIRO,DE BASE SUPORTE,CONTRAPISO,CAMADA REGUL ARIZADORA OU DE ASSENTAMENTO DE TACOS,CERAMICAS E AZULEJOS,C OM ESPESSURA ATE 4CM</t>
  </si>
  <si>
    <t>05.006.0001-1</t>
  </si>
  <si>
    <t>ALUGUEL DE ANDAIME COM ELEMENTOS TUBULARES SOBRE SAPATAS FIX AS,CONSIDERANDO-SE A AREA DA PROJECAO VERTICAL DO ANDAIME E PAGO PELO TEMPO NECESSARIO A SUA UTILIZACAO,EXCLUSIVE TRANSP ORTE DOS ELEMENTOS DO ANDAIME ATE A OBRA,PLATAFORMA OU PASSA RELA DE</t>
  </si>
  <si>
    <t>M2XMES</t>
  </si>
  <si>
    <t>05.005.0012-1</t>
  </si>
  <si>
    <t>PLATAFORMA OU PASSARELA DE MADEIRA DE 1ª,CONSIDERANDO-SE APR OVEITAMENTO DA  MADEIRA 20 VEZES,EXCLUSIVE ANDAIME OU OUTRO SUPORTE E MOVIMENTACAO(VIDE ITEM 05.008.0008)</t>
  </si>
  <si>
    <t>05.008.0008-1</t>
  </si>
  <si>
    <t>MOVIMENTACAO VERTICAL OU HORIZONTAL DE PLATAFORMA OU PASSARE LA</t>
  </si>
  <si>
    <t>05.008.0001-0</t>
  </si>
  <si>
    <t>MONTAGEM E DESMONTAGEM DE ANDAIME COM ELEMENTOS TUBULARES,CO NSIDERANDO-SE A AREA VERTICAL RECOBERTA</t>
  </si>
  <si>
    <t>04.020.0122-0</t>
  </si>
  <si>
    <t>TRANSPORTE DE ANDAIME TUBULAR,CONSIDERANDO-SE A AREA DE PROJ ECAO VERTICAL DO ANDAIME,EXCLUSIVE CARGA,DESCARGA E TEMPO DE ESPERA DO CAMINHAO(VIDE ITEM 04.021.0010)</t>
  </si>
  <si>
    <t>M2XKM</t>
  </si>
  <si>
    <t>04.014.0095-0</t>
  </si>
  <si>
    <t>RETIRADA DE ENTULHO DE OBRA COM CACAMBA DE ACO TIPO CONTAINE R COM 5M3 DE CAPACIDADE,INCLUSIVE CARREGAMENTO,TRANSPORTE E DESCARREGAMENTO.CUSTO POR UNIDADE DE CACAMBA E INCLUI A TAX A PARA DESCARGA EM LOCAIS AUTORIZADOS</t>
  </si>
  <si>
    <t>05.001.0173-0</t>
  </si>
  <si>
    <t>TRANSPORTE HORIZONTAL DE MATERIAL DE 1ªCATEGORIA OU ENTULHO, EM CARRINHOS,A 60,00M DE DISTANCIA,INCLUSIVE CARGA A PA</t>
  </si>
  <si>
    <t>04.005.0006-1</t>
  </si>
  <si>
    <t>TRANSPORTE DE CARGA DE QUALQUER NATUREZA,EXCLUSIVE AS DESPES AS DE CARGA E DESCARGA,TANTO DE ESPERA DO CAMINHAO COMO DO S ERVENTE OU EQUIPAMENTO AUXILIAR,A VELOCIDADE MEDIA DE 30KM/H ,EM CAMINHAO DE CARROCERIA FIXA A OLEO DIESEL,COM CAPACIDADE UTIL D</t>
  </si>
  <si>
    <t>T X KM</t>
  </si>
  <si>
    <t>04.006.0014-1</t>
  </si>
  <si>
    <t>CARGA E DESCARGA MANUAL DE MATERIAL QUE EXIJA O CONCURSO DE MAIS DE UM SERVENTE PARA CADA PECA:VERGALHOES,VIGAS DE MADEI RA,CAIXAS E MEIOS-FIOS,EM CAMINHAO DE CARROCERIA FIXA A OLEO DIESEL,COM CAPACIDADE UTIL DE 7,5T,INCLUSIVE O TEMPO DE CAR GA,DESCA</t>
  </si>
  <si>
    <t>T</t>
  </si>
  <si>
    <t>15.004.0060-1</t>
  </si>
  <si>
    <t>INSTALACAO E ASSENTAMENTO DE PIA COM 1 CUBA(EXCLUSIVE FORNEC IMENTO DO APARELHO),COMPREENDENDO:3,00M DE TUBO DE PVC DE 25 MM,3,00M DE TUBO DE PVC DE 50MM,RABICHO E CONEXOES</t>
  </si>
  <si>
    <t>15.045.0111-0</t>
  </si>
  <si>
    <t>ABERTURA E FECHAMENTO MANUAL DE RASGO EM CONCRETO,PARA PASSA GEM DE TUBOS E DUTOS,COM DIAMETRO DE 1/2" A 1"</t>
  </si>
  <si>
    <t>15.004.0070-0</t>
  </si>
  <si>
    <t>INSTALACAO E ASSENTAMENTO DE TANQUE DE SERVICO (EXCLUSIVE FO RNECIMENTO DO APARELHO),COMPREENDENDO:3,00M DE TUBO DE PVC D E 25MM,3,00M DE TUBO DE PVC DE 50MM E CONEXOES</t>
  </si>
  <si>
    <t>18.013.0128-0</t>
  </si>
  <si>
    <t>RABICHO,EM METAL CROMADO,DE 40CM,COM SAIDA DE 1/2".FORNECIME NTO</t>
  </si>
  <si>
    <t>18.013.0108-0</t>
  </si>
  <si>
    <t>VALVULA DE ESCOAMENTO PARA LAVATORIO,COM LADRAO,1603 DE 1",E M METAL CROMADO.FORNECIMENTO</t>
  </si>
  <si>
    <t>18.013.0117-0</t>
  </si>
  <si>
    <t>SIFAO 1680,DE 1.1/2"X1.1/2",EM METAL CROMADO.FORNECIMENTO</t>
  </si>
  <si>
    <t>15.003.0379-0</t>
  </si>
  <si>
    <t>ASSENTAMENTO DE TORNEIRA(EXCLUSIVE FORNECIMENTO DO APARELHO) ,INCLUSIVE MATERIAIS NECESSARIOS</t>
  </si>
  <si>
    <t>18.009.0058-0</t>
  </si>
  <si>
    <t>TORNEIRA PARA PIA OU TANQUE,1158 OU SIMILAR DE 1/2"X18CM APR OXIMADAMENTE,EM METAL CROMADO.FORNECIMENTO</t>
  </si>
  <si>
    <t>15.075.0010-0</t>
  </si>
  <si>
    <t>LIGACAO EM TUBULACAO DE PVC,PARA ESGOTO,COM 0,10M DE DIAMETR O,INCLUSIVE ESCAVACAO E REATERRO ATE 1,00M,EXCLUSIVE REMOCAO DE PAVIMENTO.CUSTO PARA 10,00M</t>
  </si>
  <si>
    <t>15.004.0103-0</t>
  </si>
  <si>
    <t>INSTALACAO E ASSENTAMENTO VASO SANITARIO INDIVIDUAL COM CAIX A ACOPLADA(EXCLUSIVE ESTES),PAVIMENTO ELEVADO,COMPREENDENDO: INSTALACAO HIDRAULICA C/2,00M TUBO DE PVC 25MM,C/CONEXOES,AT E A CAIXA ACOPLADA,LIGACAO DE ESGOTOS COM 3,00M DE TUBO DE P VC 100</t>
  </si>
  <si>
    <t>18.013.0140-0</t>
  </si>
  <si>
    <t>TUBO DE LIGACAO PARA VASO SANITARIO,COM ANEL EXPANSOR,EM MET AL CROMADO.FORNECIMENTO</t>
  </si>
  <si>
    <t>15.029.0016-0</t>
  </si>
  <si>
    <t>REGISTRO DE GAVETA,EM BRONZE,COM DIAMETRO DE 2.1/2".FORNECIM ENTO E COLOCACAO</t>
  </si>
  <si>
    <t>15.029.0011-0</t>
  </si>
  <si>
    <t>REGISTRO DE GAVETA,EM BRONZE,COM DIAMETRO DE 3/4".FORNECIMEN TO E COLOCACAO</t>
  </si>
  <si>
    <t>97590</t>
  </si>
  <si>
    <t>15.004.0175-1</t>
  </si>
  <si>
    <t>RALO SIFONADO DE PVC(150X185)X75MM RIGIDO EM PAVIMENTO ELEVA DO,COM SAIDA DE 75MM SOLDAVEL,GRELHA REDONDA E PORTA-GRELHA, COMPREENDENDO:3,00M DE TUBO DE PVC DE 75MM E SUA LIGACAO AO RAMAL DE QUEDA E VENTILACAO.FORNECIMENTO E INSTALACAO</t>
  </si>
  <si>
    <t>195.98</t>
  </si>
  <si>
    <t>13.026.0010-0</t>
  </si>
  <si>
    <t>REVESTIMENTO DE PAREDES COM AZULEJO BRANCO 15X15CM,QUALIDADE EXTRA,ASSENTES COM NATA DE CIMENTO COMUM,TENDO JUNTAS CORRI DAS COM 2MM,REJUNTADAS COM PASTA DE CIMENTO BRANCO,INCLUSIVE CHAPISCO DE CIMENTO E AREIA,NO TRACO 1:3 E EMBOCO COM ARGAM ASSA DE</t>
  </si>
  <si>
    <t>18.034.0010-0</t>
  </si>
  <si>
    <t>EXAUSTOR TUBO AXIAL,ACIONAMENTO DIRETO,DIAMETRO DE 300MM,HEL ICE DE 6 PALETAS,FABRICADA EM CHAPA DE ACO CARBONO.FORNECIME NTO E COLOCACAO</t>
  </si>
  <si>
    <t>13.330.0110-0</t>
  </si>
  <si>
    <t>RODAPE COM LADRILHO CERAMICO,COM 15CM DE ALTURA,ASSENTE CONF ORME ITEM 13.025.0016</t>
  </si>
  <si>
    <t>15.015.0203-0</t>
  </si>
  <si>
    <t>INSTALACAO DE PONTO DE TELEFONE E LOGICA,COMPREENDENDO:2 VAR AS DE ELETRODUTO DE 3/4",CONEXOES E CAIXAS,EXCLUSIVE CABOS O U FIOS</t>
  </si>
  <si>
    <t>15.015.0175-0</t>
  </si>
  <si>
    <t>INSTALACAO DE PONTO DE FORCA PARA 5CV,EQUIVALENTE A 2 VARAS DE ELETRODUTO DE PVC RIGIDO DE 3/4",20,00M DE FIO 4MM2,CAIXA S E CONEXOES</t>
  </si>
  <si>
    <t>15.019.0025-0</t>
  </si>
  <si>
    <t>INTERRUPTOR DE EMBUTIR COM 2 TECLAS SIMPLES FOSFORESCENTES E PLACA.FORNECIMENTO E COLOCACAO</t>
  </si>
  <si>
    <t>13.180.0015-1</t>
  </si>
  <si>
    <t>FORRO FALSO DE GESSO, COM PLACAS PRE-MOLDADAS, DE 60X60CM,DE ENCAIXE, PRESAS COM 4 TIRANTES DE ARAME E REJUNTADAS. FORNE CIMENTO E COLOCACAO</t>
  </si>
  <si>
    <t>14.003.0153-0</t>
  </si>
  <si>
    <t>JANELA DE ALUMINIO ANODIZADO FOSCO,TIPO GUILHOTINA,PARA VIDR O(EXCLUSIVE ESTE), INCLUSIVE BORBOLETAS,EM PERFIS SERIE 25. FORNECIMENTO E COLOCACAO</t>
  </si>
  <si>
    <t>18.030.0500-0</t>
  </si>
  <si>
    <t>SISTEMA DE AR CONDICIONADO CENTRAL,TIPO "SELF CONTAINED",CON DENSACAO A AR,PARA AREAS DE CONFORTO TERMICO,NOS TERMOS DA N BR 16401,ATE 10TR,INCLUSIVE PROJETO</t>
  </si>
  <si>
    <t>TR</t>
  </si>
  <si>
    <t>15,00</t>
  </si>
  <si>
    <t>13.390.0070-0</t>
  </si>
  <si>
    <t>SUPORTE CURVO E PERFIL DE ARREMATE PARA PISO VINILICO.FORNEC IMENTO E COLOCACAO</t>
  </si>
  <si>
    <t>28.56</t>
  </si>
  <si>
    <t>13.390.0075-0</t>
  </si>
  <si>
    <t>CORDAO DE SOLDA PARA FUSAO A QUENTE,EM JUNTAS DE PISOS VINIL ICOS FLEXIVEIS.FORNECIMENTO E ASSENTAMENTO</t>
  </si>
  <si>
    <t>13.390.0058-0</t>
  </si>
  <si>
    <t>RODAPE DE PVC TIPO HOSPITALAR,PLANO OU CURVO,COM 7,5CM DE AL TURA,PARA PISOS VINILICOS.FORNECIMENTO E COLOCACAO</t>
  </si>
  <si>
    <t>17.017.0010-0</t>
  </si>
  <si>
    <t>PREPARO DE SUPERFICIES NOVAS,COM REVESTIMENTO LISO,INCLUSIVE LIXAMENTO,LIMPEZA,UMA DEMAO DE SELADOR ACRILICO,UMA DEMAO D E MASSA CORRIDA OU ACRILICA E NOVO LIXAMENTO COM REMOCAO DO PO RESIDUAL</t>
  </si>
  <si>
    <t>Contratação de empresa especializada na adequação de instalação física de edificação hospitalar, enfermarias e ambientes. ADEQUAÇÃO DA CME</t>
  </si>
  <si>
    <t>05.105.0112-0</t>
  </si>
  <si>
    <t>MAO-DE-OBRA DE ELETRICISTA,INCLUSIVE ENCARGOS SOCIAIS</t>
  </si>
  <si>
    <t>14.006.0233-0</t>
  </si>
  <si>
    <t>PORTA DE MADEIRA DE LEI,COMPENSADO DE 80X210X3,5CM,COM VISOR EM POLICARBONATO TRANSLUCIDO DE 4MM,MEDINDO 1,10X0,20M,MOLA "FECHA PORTA", PUXADORES VERTICAIS METALICO 40CM, ADUELA 13 X3CM E ALIZARES 5X2CM,FAIXAS PROTETORAS EM MATERIAL VINILICO COM 50CM</t>
  </si>
  <si>
    <t>14.003.0241-0</t>
  </si>
  <si>
    <t>VISOR DE ALUMINIO ANODIZADO FOSCO,SERIE 25,EXCLUSIVE O VIDRO .FORNECIMENTO E COLOCACAO</t>
  </si>
  <si>
    <t>14.004.0121-0</t>
  </si>
  <si>
    <t>VIDRO TEMPERADO,INCOLOR,COM 6MM DE ESPESSURA,ENCAIXILHADO EM MADEIRA,ALUMINIO OU FERRO.FORNECIMENTO E COLOCACAO</t>
  </si>
  <si>
    <t>18.016.0045-0</t>
  </si>
  <si>
    <t>BANCA SECA DE ACO INOXIDAVEL,COM LARGURA APROXIMADA DE 0,55M ,ATE 3,00M DE COMPRIMENTO,EM CHAPA 18.304,SOBRE APOIOS DE AL VENARIA DE MEIA VEZ E VERGA DE CONCRETO,SEM REVESTIMENTO.FOR NECIMENTO E COLOCACAO</t>
  </si>
  <si>
    <t>18.016.0030-0</t>
  </si>
  <si>
    <t>BANCA DE ACO INOXIDAVEL,MEDINDO APROXIMADAMENTE (2,00X0,55)M ,EM CHAPA 18.304,COM UMA CUBA MEDINDO APROXIMADAMENTE (500X4 00X200)MM,EM CHAPA 20304,VALVULA DE ESCOAMENTO TIPO AMERICAN A 1623,SIFAO 1680 1.1/2" X 1.1/2",SOBRE APOIOS DE ALVENARIA DE MEIA</t>
  </si>
  <si>
    <t>18.027.0434-0</t>
  </si>
  <si>
    <t>LUMINARIA TIPO SPOT,DIRECIONAL,EXCLUSIVE LAMPADA.FORNECIMENT O E COLOCACAO</t>
  </si>
  <si>
    <t>30,00</t>
  </si>
  <si>
    <t>54,00</t>
  </si>
  <si>
    <t>108,00</t>
  </si>
  <si>
    <t>3240,00</t>
  </si>
  <si>
    <t>105,00</t>
  </si>
  <si>
    <t>1680,00</t>
  </si>
  <si>
    <t>420,00</t>
  </si>
  <si>
    <t>14.007.0120-0</t>
  </si>
  <si>
    <t>FERRAGENS P/PORTAS DE CORRER DE ARMARIO EM BANCA, CONSTANDO FORNEC.S/COLOC.,DE:-2,00M DE TRILHO DE ALUMINIO P/RODIZIOS, SECAO QUADRADA EM TORNO DE 1/4"X1/4";-4 RODIZIOS EM LATAO OU EM ZAMAK;-2 CONCHAS EM LATAO CROMADO,FORMA RETANGULAR, TAMA NHO MEDIO</t>
  </si>
  <si>
    <t>14.007.0125-0</t>
  </si>
  <si>
    <t>FERRAGENS PARA JANELA DE MADEIRA,TIPO GUILHOTINA,CONSTANDO D E FORNEC.S/COLOC.DE:-2 BORBOLETAS DE LATAO OU ZAMAK,ASAS TRI ANGULARES VAZADAS,ACABAMENTO CROMADO OU NIQUELADO;-4 CONCHAS SIMPLES EM LATAO,FORMA RETANGULAR, FUNDO EM BAIXO RELEVO E SEM FURO</t>
  </si>
  <si>
    <t>3,00</t>
  </si>
  <si>
    <t>5,00</t>
  </si>
  <si>
    <t>15.029.0014-0</t>
  </si>
  <si>
    <t>REGISTRO DE GAVETA,EM BRONZE,COM DIAMETRO DE 1.1/2".FORNECIM ENTO E COLOCACAO</t>
  </si>
  <si>
    <t>12,00</t>
  </si>
  <si>
    <t>15.014.0020-0</t>
  </si>
  <si>
    <t>INSTALACAO COM TUBULACAO DE COBRE DE 35MM,PARA USO MEDICINAL ,INCLUSIVE ACESSORIOS DE FIXACAO,CONEXOES E LIMPEZA,EXCLUSIV E POSTO DE CONSUMO,PAINEL DE ALARME,VALVULA E CENTRAL DE DIS TRIBUICAO (VIDE FAMILIA 18.050)</t>
  </si>
  <si>
    <t>29,00</t>
  </si>
  <si>
    <t>19,00</t>
  </si>
  <si>
    <t>15.004.0024-0</t>
  </si>
  <si>
    <t>COLUNA DE PVC,DE DIAMETRO 32MM,EXCLUSIVE PECAS DE DERIVACAO E RASGO EM ALVENARIA.FORNECIMENTO E ASSENTAMENTO</t>
  </si>
  <si>
    <t>18.016.0025-A</t>
  </si>
  <si>
    <t>TANQUE DE ACO INOXIDAVEL,EM CHAPA 22.304,MEDINDO APROXIMADAM ENTE (520X540X300)MM,CAPACIDADE DE 30L,COM ESFREGADOR,EXCLUS IVE TORNEIRA.FORNECIMENTO</t>
  </si>
  <si>
    <t>18.013.0112-0</t>
  </si>
  <si>
    <t>VALVULA DE ESCOAMENTO PARA TANQUE,1606 DE 1.1/2",EM METAL CR OMADO.FORNECIMENTO</t>
  </si>
  <si>
    <t>152,60</t>
  </si>
  <si>
    <t>118,47</t>
  </si>
  <si>
    <t>286,00</t>
  </si>
  <si>
    <t>14,50</t>
  </si>
  <si>
    <t>6,30</t>
  </si>
  <si>
    <t>57,00</t>
  </si>
  <si>
    <t>65,00</t>
  </si>
  <si>
    <t>70,00</t>
  </si>
  <si>
    <t>2,96</t>
  </si>
  <si>
    <t xml:space="preserve">ALVENARIAS E DIVISÓRIAS </t>
  </si>
  <si>
    <t>12.016.0014-0</t>
  </si>
  <si>
    <t>PAREDE DRYWALL ESP.120MM,ESTRUT.MONTANTES SIMPLES AUTOPORTAN TES 70MM,GUIAS HORIZONTAIS 70MM,AMBOS ACO GALV.ESP.0,5MM,C/Q UATRO CHAPAS GESSO ACARTONADO STANDARD,ADICAO DE LA MINERAL, ESP.12,5MM,LARG.1200MM,FIXADA AOS MONTANTES MEIO DE PARAFUSO S C/TR</t>
  </si>
  <si>
    <t>32,50</t>
  </si>
  <si>
    <t>12</t>
  </si>
  <si>
    <t>15.015.0020-0</t>
  </si>
  <si>
    <t>INSTALACAO DE PONTO DE LUZ,EMBUTIDO NA LAJE,EQUIVALENTE A 2 VARAS DE ELETRODUTO DE PVC RIGIDO DE 3/4",12,00M DE FIO 2,5M M2,CAIXAS,CONEXOES,LUVAS,CURVA E INTERRUPTOR DE EMBUTIR COM PLACA FOSFORESCENTE,INCLUSIVE ABERTURA E FECHAMENTO DE RASGO EM ALVEN</t>
  </si>
  <si>
    <t>301.75</t>
  </si>
  <si>
    <t>31,00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</si>
</sst>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.00\ _R_$_-;\-* #,##0.00\ _R_$_-;_-* &quot;-&quot;??\ _R_$_-;_-@_-"/>
    <numFmt numFmtId="165" formatCode="_(&quot;R$&quot;\ * #,##0.00_);_(&quot;R$&quot;\ * \(#,##0.00\);_(&quot;R$&quot;\ * &quot;-&quot;??_);_(@_)"/>
    <numFmt numFmtId="166" formatCode="_(* #.##0.00_);_(* \(#.##0.00\);_(* &quot;-&quot;??_);_(@_)"/>
    <numFmt numFmtId="167" formatCode="_-* #.##0.00\ _R_$_-;\-* #.##0.00\ _R_$_-;_-* &quot;-&quot;??\ _R_$_-;_-@_-"/>
    <numFmt numFmtId="168" formatCode="_-[$R$-416]\ * #,##0.00_-;\-[$R$-416]\ * #,##0.00_-;_-[$R$-416]\ * &quot;-&quot;??_-;_-@_-"/>
    <numFmt numFmtId="169" formatCode="_-* #,##0.000_-;\-* #,##0.0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color indexed="8"/>
      <name val="MS Sans Serif"/>
      <family val="2"/>
    </font>
    <font>
      <sz val="1"/>
      <color rgb="FF9C0006"/>
      <name val="Calibri"/>
      <family val="2"/>
      <scheme val="minor"/>
    </font>
    <font>
      <sz val="1"/>
      <color rgb="FF006100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9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5" borderId="0" applyNumberFormat="0" applyBorder="0" applyAlignment="0" applyProtection="0"/>
    <xf numFmtId="0" fontId="8" fillId="17" borderId="1" applyNumberFormat="0" applyAlignment="0" applyProtection="0"/>
    <xf numFmtId="0" fontId="8" fillId="18" borderId="2" applyNumberFormat="0" applyAlignment="0" applyProtection="0"/>
    <xf numFmtId="0" fontId="8" fillId="0" borderId="3" applyNumberFormat="0" applyFill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2" borderId="0" applyNumberFormat="0" applyBorder="0" applyAlignment="0" applyProtection="0"/>
    <xf numFmtId="0" fontId="8" fillId="8" borderId="1" applyNumberFormat="0" applyAlignment="0" applyProtection="0"/>
    <xf numFmtId="0" fontId="8" fillId="4" borderId="0" applyNumberFormat="0" applyBorder="0" applyAlignment="0" applyProtection="0"/>
    <xf numFmtId="165" fontId="5" fillId="0" borderId="0" applyFont="0" applyFill="0" applyBorder="0" applyAlignment="0" applyProtection="0"/>
    <xf numFmtId="0" fontId="8" fillId="23" borderId="0" applyNumberFormat="0" applyBorder="0" applyAlignment="0" applyProtection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7" fillId="0" borderId="0"/>
    <xf numFmtId="0" fontId="5" fillId="0" borderId="0"/>
    <xf numFmtId="0" fontId="1" fillId="0" borderId="0"/>
    <xf numFmtId="0" fontId="1" fillId="0" borderId="0"/>
    <xf numFmtId="0" fontId="9" fillId="0" borderId="0"/>
    <xf numFmtId="0" fontId="6" fillId="0" borderId="0"/>
    <xf numFmtId="0" fontId="6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24" borderId="4" applyNumberFormat="0" applyFont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8" fillId="17" borderId="5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8" fillId="0" borderId="7" applyNumberFormat="0" applyFill="0" applyAlignment="0" applyProtection="0"/>
    <xf numFmtId="0" fontId="8" fillId="0" borderId="8" applyNumberFormat="0" applyFill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9" applyNumberFormat="0" applyFill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vertical="top"/>
    </xf>
    <xf numFmtId="44" fontId="0" fillId="0" borderId="0" xfId="93" applyFont="1"/>
    <xf numFmtId="0" fontId="0" fillId="0" borderId="0" xfId="0" applyFont="1"/>
    <xf numFmtId="0" fontId="11" fillId="0" borderId="0" xfId="37" applyFont="1"/>
    <xf numFmtId="0" fontId="3" fillId="0" borderId="0" xfId="0" applyFont="1" applyBorder="1" applyAlignment="1">
      <alignment horizontal="center" vertical="top"/>
    </xf>
    <xf numFmtId="49" fontId="0" fillId="0" borderId="0" xfId="0" applyNumberFormat="1" applyFont="1" applyAlignment="1">
      <alignment wrapText="1"/>
    </xf>
    <xf numFmtId="44" fontId="0" fillId="0" borderId="0" xfId="0" applyNumberFormat="1" applyFont="1"/>
    <xf numFmtId="0" fontId="0" fillId="0" borderId="0" xfId="0" applyFont="1" applyAlignment="1">
      <alignment vertical="top" wrapText="1"/>
    </xf>
    <xf numFmtId="0" fontId="0" fillId="0" borderId="0" xfId="0" applyFont="1" applyAlignment="1">
      <alignment horizontal="left" vertical="top" wrapText="1"/>
    </xf>
    <xf numFmtId="0" fontId="3" fillId="0" borderId="10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 shrinkToFit="1"/>
    </xf>
    <xf numFmtId="0" fontId="0" fillId="0" borderId="0" xfId="0" applyFont="1" applyAlignment="1">
      <alignment horizontal="center" vertical="center" wrapText="1"/>
    </xf>
    <xf numFmtId="49" fontId="0" fillId="0" borderId="10" xfId="0" applyNumberFormat="1" applyFont="1" applyBorder="1" applyAlignment="1">
      <alignment horizontal="center" vertical="top" wrapText="1"/>
    </xf>
    <xf numFmtId="49" fontId="0" fillId="0" borderId="10" xfId="0" applyNumberFormat="1" applyFont="1" applyBorder="1" applyAlignment="1">
      <alignment horizontal="right" vertical="top" wrapText="1"/>
    </xf>
    <xf numFmtId="168" fontId="0" fillId="0" borderId="10" xfId="1" applyNumberFormat="1" applyFont="1" applyBorder="1" applyAlignment="1">
      <alignment horizontal="right" vertical="top" wrapText="1"/>
    </xf>
    <xf numFmtId="44" fontId="0" fillId="0" borderId="10" xfId="93" applyFont="1" applyBorder="1" applyAlignment="1">
      <alignment horizontal="right" vertical="top" wrapText="1"/>
    </xf>
    <xf numFmtId="44" fontId="3" fillId="0" borderId="10" xfId="93" applyFont="1" applyBorder="1" applyAlignment="1">
      <alignment horizontal="right" vertical="top" wrapText="1"/>
    </xf>
    <xf numFmtId="44" fontId="3" fillId="0" borderId="10" xfId="93" applyFont="1" applyBorder="1" applyAlignment="1">
      <alignment horizontal="center" vertical="top" wrapText="1"/>
    </xf>
    <xf numFmtId="0" fontId="12" fillId="0" borderId="0" xfId="37" applyFont="1" applyAlignment="1">
      <alignment vertical="top"/>
    </xf>
    <xf numFmtId="0" fontId="0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top"/>
    </xf>
    <xf numFmtId="0" fontId="0" fillId="0" borderId="0" xfId="0" applyFont="1" applyAlignment="1">
      <alignment horizontal="center" vertical="center" wrapText="1"/>
    </xf>
    <xf numFmtId="49" fontId="3" fillId="25" borderId="10" xfId="0" applyNumberFormat="1" applyFont="1" applyFill="1" applyBorder="1" applyAlignment="1">
      <alignment horizontal="center" vertical="top"/>
    </xf>
    <xf numFmtId="0" fontId="3" fillId="25" borderId="11" xfId="0" applyFont="1" applyFill="1" applyBorder="1" applyAlignment="1">
      <alignment horizontal="center" vertical="top"/>
    </xf>
    <xf numFmtId="0" fontId="3" fillId="25" borderId="12" xfId="0" applyFont="1" applyFill="1" applyBorder="1" applyAlignment="1">
      <alignment horizontal="center" vertical="top"/>
    </xf>
    <xf numFmtId="0" fontId="3" fillId="25" borderId="13" xfId="0" applyFont="1" applyFill="1" applyBorder="1" applyAlignment="1">
      <alignment horizontal="center" vertical="top"/>
    </xf>
    <xf numFmtId="0" fontId="3" fillId="0" borderId="0" xfId="0" applyFont="1"/>
    <xf numFmtId="0" fontId="12" fillId="0" borderId="0" xfId="37" applyFont="1" applyAlignment="1">
      <alignment vertical="center"/>
    </xf>
    <xf numFmtId="49" fontId="0" fillId="0" borderId="0" xfId="0" applyNumberFormat="1" applyFont="1"/>
    <xf numFmtId="49" fontId="0" fillId="0" borderId="0" xfId="0" applyNumberFormat="1" applyAlignment="1">
      <alignment wrapText="1"/>
    </xf>
    <xf numFmtId="2" fontId="0" fillId="0" borderId="10" xfId="0" applyNumberFormat="1" applyFont="1" applyBorder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49" fontId="0" fillId="25" borderId="10" xfId="0" applyNumberFormat="1" applyFont="1" applyFill="1" applyBorder="1" applyAlignment="1">
      <alignment horizontal="center" vertical="top" wrapText="1"/>
    </xf>
    <xf numFmtId="49" fontId="0" fillId="25" borderId="10" xfId="0" applyNumberFormat="1" applyFont="1" applyFill="1" applyBorder="1" applyAlignment="1">
      <alignment horizontal="right" vertical="top" wrapText="1"/>
    </xf>
    <xf numFmtId="168" fontId="0" fillId="25" borderId="10" xfId="1" applyNumberFormat="1" applyFont="1" applyFill="1" applyBorder="1" applyAlignment="1">
      <alignment horizontal="right" vertical="top" wrapText="1"/>
    </xf>
    <xf numFmtId="44" fontId="0" fillId="25" borderId="10" xfId="93" applyFont="1" applyFill="1" applyBorder="1" applyAlignment="1">
      <alignment horizontal="right" vertical="top" wrapText="1"/>
    </xf>
    <xf numFmtId="44" fontId="3" fillId="25" borderId="10" xfId="93" applyFont="1" applyFill="1" applyBorder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0" fontId="3" fillId="25" borderId="11" xfId="0" applyFont="1" applyFill="1" applyBorder="1" applyAlignment="1">
      <alignment horizontal="center" vertical="top"/>
    </xf>
    <xf numFmtId="0" fontId="3" fillId="25" borderId="12" xfId="0" applyFont="1" applyFill="1" applyBorder="1" applyAlignment="1">
      <alignment horizontal="center" vertical="top"/>
    </xf>
    <xf numFmtId="0" fontId="3" fillId="25" borderId="13" xfId="0" applyFont="1" applyFill="1" applyBorder="1" applyAlignment="1">
      <alignment horizontal="center" vertical="top"/>
    </xf>
    <xf numFmtId="169" fontId="0" fillId="25" borderId="10" xfId="1" applyNumberFormat="1" applyFont="1" applyFill="1" applyBorder="1" applyAlignment="1">
      <alignment horizontal="right" vertical="top" wrapText="1"/>
    </xf>
    <xf numFmtId="43" fontId="0" fillId="0" borderId="0" xfId="1" applyFont="1"/>
    <xf numFmtId="0" fontId="3" fillId="25" borderId="11" xfId="0" applyFont="1" applyFill="1" applyBorder="1" applyAlignment="1">
      <alignment horizontal="center" vertical="top"/>
    </xf>
    <xf numFmtId="0" fontId="3" fillId="25" borderId="12" xfId="0" applyFont="1" applyFill="1" applyBorder="1" applyAlignment="1">
      <alignment horizontal="center" vertical="top"/>
    </xf>
    <xf numFmtId="0" fontId="3" fillId="25" borderId="13" xfId="0" applyFont="1" applyFill="1" applyBorder="1" applyAlignment="1">
      <alignment horizontal="center" vertical="top"/>
    </xf>
    <xf numFmtId="44" fontId="3" fillId="25" borderId="11" xfId="0" applyNumberFormat="1" applyFont="1" applyFill="1" applyBorder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3" fillId="25" borderId="11" xfId="0" applyFont="1" applyFill="1" applyBorder="1" applyAlignment="1">
      <alignment horizontal="left" vertical="top"/>
    </xf>
    <xf numFmtId="0" fontId="3" fillId="25" borderId="12" xfId="0" applyFont="1" applyFill="1" applyBorder="1" applyAlignment="1">
      <alignment horizontal="left" vertical="top"/>
    </xf>
    <xf numFmtId="0" fontId="3" fillId="25" borderId="13" xfId="0" applyFont="1" applyFill="1" applyBorder="1" applyAlignment="1">
      <alignment horizontal="left" vertical="top"/>
    </xf>
    <xf numFmtId="44" fontId="3" fillId="25" borderId="11" xfId="93" applyFont="1" applyFill="1" applyBorder="1" applyAlignment="1">
      <alignment horizontal="center" vertical="top"/>
    </xf>
    <xf numFmtId="44" fontId="3" fillId="25" borderId="13" xfId="93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0" fontId="3" fillId="2" borderId="12" xfId="0" applyFont="1" applyFill="1" applyBorder="1" applyAlignment="1">
      <alignment horizontal="center" vertical="top"/>
    </xf>
    <xf numFmtId="0" fontId="3" fillId="2" borderId="13" xfId="0" applyFont="1" applyFill="1" applyBorder="1" applyAlignment="1">
      <alignment horizontal="center" vertical="top"/>
    </xf>
    <xf numFmtId="44" fontId="3" fillId="2" borderId="11" xfId="93" applyFont="1" applyFill="1" applyBorder="1" applyAlignment="1">
      <alignment horizontal="center" vertical="top"/>
    </xf>
    <xf numFmtId="44" fontId="3" fillId="2" borderId="13" xfId="93" applyFont="1" applyFill="1" applyBorder="1" applyAlignment="1">
      <alignment horizontal="center" vertical="top"/>
    </xf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49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3" fillId="0" borderId="12" xfId="0" applyFont="1" applyBorder="1" applyAlignment="1">
      <alignment horizontal="center" vertical="top"/>
    </xf>
    <xf numFmtId="49" fontId="0" fillId="0" borderId="10" xfId="0" applyNumberFormat="1" applyFont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/>
    </xf>
    <xf numFmtId="49" fontId="3" fillId="0" borderId="10" xfId="0" applyNumberFormat="1" applyFont="1" applyBorder="1" applyAlignment="1">
      <alignment horizontal="right" vertical="top" wrapText="1"/>
    </xf>
    <xf numFmtId="49" fontId="0" fillId="0" borderId="11" xfId="0" applyNumberFormat="1" applyFont="1" applyBorder="1" applyAlignment="1">
      <alignment horizontal="left" vertical="top" wrapText="1"/>
    </xf>
    <xf numFmtId="49" fontId="0" fillId="0" borderId="12" xfId="0" applyNumberFormat="1" applyFont="1" applyBorder="1" applyAlignment="1">
      <alignment horizontal="left" vertical="top" wrapText="1"/>
    </xf>
    <xf numFmtId="49" fontId="0" fillId="0" borderId="13" xfId="0" applyNumberFormat="1" applyFont="1" applyBorder="1" applyAlignment="1">
      <alignment horizontal="left" vertical="top" wrapText="1"/>
    </xf>
    <xf numFmtId="49" fontId="0" fillId="25" borderId="10" xfId="0" applyNumberFormat="1" applyFont="1" applyFill="1" applyBorder="1" applyAlignment="1">
      <alignment horizontal="left" vertical="top" wrapText="1"/>
    </xf>
    <xf numFmtId="0" fontId="3" fillId="0" borderId="10" xfId="0" applyFont="1" applyBorder="1" applyAlignment="1">
      <alignment horizontal="center" vertical="top"/>
    </xf>
    <xf numFmtId="49" fontId="3" fillId="25" borderId="10" xfId="0" applyNumberFormat="1" applyFont="1" applyFill="1" applyBorder="1" applyAlignment="1">
      <alignment horizontal="right" vertical="top" wrapText="1"/>
    </xf>
    <xf numFmtId="44" fontId="3" fillId="0" borderId="0" xfId="0" applyNumberFormat="1" applyFont="1" applyAlignment="1">
      <alignment horizontal="center"/>
    </xf>
  </cellXfs>
  <cellStyles count="94">
    <cellStyle name="20% - Ênfase1 2" xfId="3"/>
    <cellStyle name="20% - Ênfase2 2" xfId="4"/>
    <cellStyle name="20% - Ênfase3 2" xfId="5"/>
    <cellStyle name="20% - Ênfase4 2" xfId="6"/>
    <cellStyle name="20% - Ênfase5 2" xfId="7"/>
    <cellStyle name="20% - Ênfase6 2" xfId="8"/>
    <cellStyle name="40% - Ênfase1 2" xfId="9"/>
    <cellStyle name="40% - Ênfase2 2" xfId="10"/>
    <cellStyle name="40% - Ênfase3 2" xfId="11"/>
    <cellStyle name="40% - Ênfase4 2" xfId="12"/>
    <cellStyle name="40% - Ênfase5 2" xfId="13"/>
    <cellStyle name="40% - Ênfase6 2" xfId="14"/>
    <cellStyle name="60% - Ênfase1 2" xfId="15"/>
    <cellStyle name="60% - Ênfase2 2" xfId="16"/>
    <cellStyle name="60% - Ênfase3 2" xfId="17"/>
    <cellStyle name="60% - Ênfase4 2" xfId="18"/>
    <cellStyle name="60% - Ênfase5 2" xfId="19"/>
    <cellStyle name="60% - Ênfase6 2" xfId="20"/>
    <cellStyle name="Bom 2" xfId="21"/>
    <cellStyle name="Cálculo 2" xfId="22"/>
    <cellStyle name="Célula de Verificação 2" xfId="23"/>
    <cellStyle name="Célula Vinculada 2" xfId="24"/>
    <cellStyle name="Ênfase1 2" xfId="25"/>
    <cellStyle name="Ênfase2 2" xfId="26"/>
    <cellStyle name="Ênfase3 2" xfId="27"/>
    <cellStyle name="Ênfase4 2" xfId="28"/>
    <cellStyle name="Ênfase5 2" xfId="29"/>
    <cellStyle name="Ênfase6 2" xfId="30"/>
    <cellStyle name="Entrada 2" xfId="31"/>
    <cellStyle name="Incorreto 2" xfId="32"/>
    <cellStyle name="Moeda" xfId="93" builtinId="4"/>
    <cellStyle name="Moeda 2" xfId="33"/>
    <cellStyle name="Neutra 2" xfId="34"/>
    <cellStyle name="Normal" xfId="0" builtinId="0"/>
    <cellStyle name="Normal 10" xfId="35"/>
    <cellStyle name="Normal 11" xfId="36"/>
    <cellStyle name="Normal 12" xfId="37"/>
    <cellStyle name="Normal 13" xfId="2"/>
    <cellStyle name="Normal 2" xfId="38"/>
    <cellStyle name="Normal 2 2" xfId="39"/>
    <cellStyle name="Normal 2 2 2" xfId="40"/>
    <cellStyle name="Normal 2 3" xfId="41"/>
    <cellStyle name="Normal 2 4" xfId="42"/>
    <cellStyle name="Normal 256" xfId="43"/>
    <cellStyle name="Normal 257" xfId="44"/>
    <cellStyle name="Normal 3" xfId="45"/>
    <cellStyle name="Normal 4" xfId="46"/>
    <cellStyle name="Normal 4 2" xfId="47"/>
    <cellStyle name="Normal 5" xfId="48"/>
    <cellStyle name="Normal 5 2" xfId="49"/>
    <cellStyle name="Normal 6" xfId="50"/>
    <cellStyle name="Normal 7" xfId="51"/>
    <cellStyle name="Normal 8" xfId="52"/>
    <cellStyle name="Normal 9" xfId="53"/>
    <cellStyle name="Nota 2" xfId="54"/>
    <cellStyle name="Porcentagem 2" xfId="55"/>
    <cellStyle name="Porcentagem 3" xfId="56"/>
    <cellStyle name="Porcentagem 4" xfId="57"/>
    <cellStyle name="Saída 2" xfId="58"/>
    <cellStyle name="Separador de milhares 2" xfId="59"/>
    <cellStyle name="Separador de milhares 2 2" xfId="60"/>
    <cellStyle name="Separador de milhares 2 2 2" xfId="61"/>
    <cellStyle name="Separador de milhares 2 2 3" xfId="62"/>
    <cellStyle name="Separador de milhares 2 3" xfId="63"/>
    <cellStyle name="Separador de milhares 2 4" xfId="64"/>
    <cellStyle name="Separador de milhares 2 5" xfId="65"/>
    <cellStyle name="Separador de milhares 2 6" xfId="66"/>
    <cellStyle name="Separador de milhares 2 7" xfId="67"/>
    <cellStyle name="Separador de milhares 2 8" xfId="68"/>
    <cellStyle name="Separador de milhares 3" xfId="69"/>
    <cellStyle name="Separador de milhares 3 2" xfId="70"/>
    <cellStyle name="Separador de milhares 3 3" xfId="71"/>
    <cellStyle name="Separador de milhares 4" xfId="72"/>
    <cellStyle name="Separador de milhares 5" xfId="73"/>
    <cellStyle name="Separador de milhares 7" xfId="74"/>
    <cellStyle name="Separador de milhares 8" xfId="75"/>
    <cellStyle name="Texto de Aviso 2" xfId="76"/>
    <cellStyle name="Texto Explicativo 2" xfId="77"/>
    <cellStyle name="Título 1 2" xfId="78"/>
    <cellStyle name="Título 2 2" xfId="79"/>
    <cellStyle name="Título 3 2" xfId="80"/>
    <cellStyle name="Título 4 2" xfId="81"/>
    <cellStyle name="Título 5" xfId="82"/>
    <cellStyle name="Total 2" xfId="83"/>
    <cellStyle name="Vírgula" xfId="1" builtinId="3"/>
    <cellStyle name="Vírgula 2" xfId="85"/>
    <cellStyle name="Vírgula 2 2" xfId="86"/>
    <cellStyle name="Vírgula 2 3" xfId="87"/>
    <cellStyle name="Vírgula 3" xfId="88"/>
    <cellStyle name="Vírgula 3 2" xfId="89"/>
    <cellStyle name="Vírgula 4" xfId="90"/>
    <cellStyle name="Vírgula 4 2" xfId="91"/>
    <cellStyle name="Vírgula 5" xfId="92"/>
    <cellStyle name="Vírgula 6" xfId="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1</xdr:row>
      <xdr:rowOff>0</xdr:rowOff>
    </xdr:from>
    <xdr:ext cx="3676650" cy="733425"/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90500"/>
          <a:ext cx="367665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1</xdr:row>
      <xdr:rowOff>0</xdr:rowOff>
    </xdr:from>
    <xdr:ext cx="3676650" cy="733425"/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90500"/>
          <a:ext cx="367665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39"/>
  <sheetViews>
    <sheetView tabSelected="1" view="pageBreakPreview" zoomScaleNormal="100" zoomScaleSheetLayoutView="100" workbookViewId="0">
      <selection activeCell="L34" sqref="L34:M34"/>
    </sheetView>
  </sheetViews>
  <sheetFormatPr defaultRowHeight="15" x14ac:dyDescent="0.25"/>
  <cols>
    <col min="1" max="1" width="5.7109375" style="3" customWidth="1"/>
    <col min="2" max="2" width="13.42578125" style="3" customWidth="1"/>
    <col min="3" max="8" width="9.140625" style="3"/>
    <col min="9" max="9" width="8.5703125" style="3" customWidth="1"/>
    <col min="10" max="10" width="10.85546875" style="3" customWidth="1"/>
    <col min="11" max="11" width="10.7109375" style="3" customWidth="1"/>
    <col min="12" max="12" width="11.85546875" style="3" customWidth="1"/>
    <col min="13" max="13" width="14.7109375" style="3" customWidth="1"/>
    <col min="14" max="14" width="5.7109375" style="3" customWidth="1"/>
    <col min="15" max="16384" width="9.140625" style="3"/>
  </cols>
  <sheetData>
    <row r="2" spans="2:23" ht="15.75" customHeight="1" x14ac:dyDescent="0.25">
      <c r="N2" s="8"/>
      <c r="O2" s="8"/>
      <c r="P2" s="8"/>
      <c r="Q2" s="8"/>
      <c r="R2" s="8"/>
      <c r="S2" s="8"/>
      <c r="T2" s="8"/>
      <c r="U2" s="8"/>
      <c r="V2" s="8"/>
      <c r="W2" s="8"/>
    </row>
    <row r="3" spans="2:23" ht="15" customHeight="1" x14ac:dyDescent="0.25">
      <c r="N3" s="8"/>
      <c r="O3" s="8"/>
      <c r="P3" s="8"/>
      <c r="Q3" s="8"/>
      <c r="R3" s="8"/>
      <c r="S3" s="8"/>
      <c r="T3" s="8"/>
      <c r="U3" s="8"/>
      <c r="V3" s="8"/>
      <c r="W3" s="8"/>
    </row>
    <row r="4" spans="2:23" ht="15" customHeight="1" x14ac:dyDescent="0.25">
      <c r="N4" s="8"/>
      <c r="O4" s="8"/>
      <c r="P4" s="8"/>
      <c r="Q4" s="8"/>
      <c r="R4" s="8"/>
      <c r="S4" s="8"/>
      <c r="T4" s="8"/>
      <c r="U4" s="8"/>
      <c r="V4" s="8"/>
      <c r="W4" s="8"/>
    </row>
    <row r="5" spans="2:23" ht="15" customHeight="1" x14ac:dyDescent="0.25">
      <c r="N5" s="8"/>
      <c r="O5" s="8"/>
      <c r="P5" s="8"/>
      <c r="Q5" s="8"/>
      <c r="R5" s="8"/>
      <c r="S5" s="8"/>
      <c r="T5" s="8"/>
      <c r="U5" s="8"/>
      <c r="V5" s="8"/>
      <c r="W5" s="8"/>
    </row>
    <row r="6" spans="2:23" ht="15" customHeight="1" x14ac:dyDescent="0.25">
      <c r="N6" s="8"/>
      <c r="O6" s="8"/>
      <c r="P6" s="8"/>
      <c r="Q6" s="8"/>
      <c r="R6" s="8"/>
      <c r="S6" s="8"/>
      <c r="T6" s="8"/>
      <c r="U6" s="8"/>
      <c r="V6" s="8"/>
      <c r="W6" s="8"/>
    </row>
    <row r="7" spans="2:23" ht="15.75" customHeight="1" x14ac:dyDescent="0.25">
      <c r="B7" s="4" t="s">
        <v>15</v>
      </c>
      <c r="N7" s="8"/>
      <c r="O7" s="8"/>
      <c r="P7" s="8"/>
      <c r="Q7" s="8"/>
      <c r="R7" s="8"/>
      <c r="S7" s="8"/>
      <c r="T7" s="8"/>
      <c r="U7" s="8"/>
      <c r="V7" s="8"/>
      <c r="W7" s="8"/>
    </row>
    <row r="8" spans="2:23" ht="15.75" customHeight="1" x14ac:dyDescent="0.25">
      <c r="B8" s="4" t="s">
        <v>16</v>
      </c>
      <c r="N8" s="8"/>
      <c r="O8" s="8"/>
      <c r="P8" s="8"/>
      <c r="Q8" s="8"/>
      <c r="R8" s="8"/>
      <c r="S8" s="8"/>
      <c r="T8" s="8"/>
      <c r="U8" s="8"/>
      <c r="V8" s="8"/>
      <c r="W8" s="8"/>
    </row>
    <row r="9" spans="2:23" ht="22.5" customHeight="1" x14ac:dyDescent="0.25">
      <c r="B9" s="28" t="s">
        <v>17</v>
      </c>
      <c r="N9" s="8"/>
      <c r="O9" s="8"/>
      <c r="P9" s="8"/>
      <c r="Q9" s="8"/>
      <c r="R9" s="8"/>
      <c r="S9" s="8"/>
      <c r="T9" s="8"/>
      <c r="U9" s="8"/>
      <c r="V9" s="8"/>
      <c r="W9" s="8"/>
    </row>
    <row r="10" spans="2:23" ht="50.1" customHeight="1" x14ac:dyDescent="0.25">
      <c r="B10" s="48" t="s">
        <v>214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2:23" ht="15.95" customHeight="1" x14ac:dyDescent="0.25">
      <c r="N11" s="9"/>
      <c r="O11" s="9"/>
      <c r="P11" s="59"/>
      <c r="Q11" s="59"/>
      <c r="R11" s="9"/>
      <c r="S11" s="9"/>
      <c r="T11" s="9"/>
      <c r="U11" s="9"/>
      <c r="V11" s="9"/>
      <c r="W11" s="9"/>
    </row>
    <row r="12" spans="2:23" ht="15.95" customHeight="1" x14ac:dyDescent="0.25">
      <c r="B12" s="27" t="s">
        <v>58</v>
      </c>
      <c r="C12" s="3" t="s">
        <v>107</v>
      </c>
      <c r="I12" s="63" t="s">
        <v>39</v>
      </c>
      <c r="J12" s="63"/>
      <c r="K12" s="64"/>
      <c r="L12" s="64"/>
      <c r="N12" s="20"/>
      <c r="O12" s="20"/>
      <c r="P12" s="20"/>
      <c r="Q12" s="20"/>
      <c r="R12" s="8"/>
      <c r="S12" s="8"/>
      <c r="T12" s="8"/>
      <c r="U12" s="8"/>
      <c r="V12" s="8"/>
      <c r="W12" s="8"/>
    </row>
    <row r="13" spans="2:23" ht="15.75" customHeight="1" x14ac:dyDescent="0.25">
      <c r="B13" s="27" t="s">
        <v>40</v>
      </c>
      <c r="C13" s="3" t="s">
        <v>108</v>
      </c>
      <c r="I13" s="63" t="s">
        <v>41</v>
      </c>
      <c r="J13" s="63"/>
      <c r="K13" s="65" t="s">
        <v>42</v>
      </c>
      <c r="L13" s="65"/>
      <c r="N13" s="20"/>
      <c r="O13" s="20"/>
      <c r="P13" s="20"/>
      <c r="Q13" s="20"/>
      <c r="R13" s="8"/>
      <c r="S13" s="8"/>
      <c r="T13" s="8"/>
      <c r="U13" s="8"/>
      <c r="V13" s="8"/>
      <c r="W13" s="8"/>
    </row>
    <row r="14" spans="2:23" ht="15.95" customHeight="1" x14ac:dyDescent="0.25">
      <c r="N14" s="20"/>
      <c r="O14" s="20"/>
      <c r="P14" s="20"/>
      <c r="Q14" s="20"/>
      <c r="R14" s="8"/>
      <c r="S14" s="8"/>
      <c r="T14" s="8"/>
      <c r="U14" s="8"/>
      <c r="V14" s="8"/>
      <c r="W14" s="8"/>
    </row>
    <row r="15" spans="2:23" ht="18" customHeight="1" x14ac:dyDescent="0.25">
      <c r="B15" s="21" t="s">
        <v>43</v>
      </c>
      <c r="C15" s="61" t="s">
        <v>44</v>
      </c>
      <c r="D15" s="66"/>
      <c r="E15" s="66"/>
      <c r="F15" s="66"/>
      <c r="G15" s="66"/>
      <c r="H15" s="66"/>
      <c r="I15" s="66"/>
      <c r="J15" s="66"/>
      <c r="K15" s="62"/>
      <c r="L15" s="61" t="s">
        <v>45</v>
      </c>
      <c r="M15" s="62"/>
      <c r="N15" s="20"/>
      <c r="O15" s="60"/>
      <c r="P15" s="60"/>
      <c r="Q15" s="20"/>
      <c r="R15" s="8"/>
      <c r="S15" s="8"/>
      <c r="T15" s="8"/>
      <c r="U15" s="8"/>
      <c r="V15" s="8"/>
      <c r="W15" s="8"/>
    </row>
    <row r="16" spans="2:23" ht="18" customHeight="1" x14ac:dyDescent="0.25">
      <c r="B16" s="23" t="s">
        <v>46</v>
      </c>
      <c r="C16" s="49" t="s">
        <v>47</v>
      </c>
      <c r="D16" s="50"/>
      <c r="E16" s="50"/>
      <c r="F16" s="50"/>
      <c r="G16" s="50"/>
      <c r="H16" s="50"/>
      <c r="I16" s="50"/>
      <c r="J16" s="50"/>
      <c r="K16" s="51"/>
      <c r="L16" s="52">
        <f>Plan1!M15</f>
        <v>0</v>
      </c>
      <c r="M16" s="53"/>
      <c r="N16" s="20"/>
      <c r="O16" s="60"/>
      <c r="P16" s="60"/>
      <c r="Q16" s="20"/>
      <c r="R16" s="8"/>
      <c r="S16" s="8"/>
      <c r="T16" s="8"/>
      <c r="U16" s="8"/>
      <c r="V16" s="8"/>
      <c r="W16" s="8"/>
    </row>
    <row r="17" spans="2:13" ht="18" customHeight="1" x14ac:dyDescent="0.25">
      <c r="B17" s="44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6"/>
    </row>
    <row r="18" spans="2:13" ht="18" customHeight="1" x14ac:dyDescent="0.25">
      <c r="B18" s="23" t="s">
        <v>48</v>
      </c>
      <c r="C18" s="49" t="s">
        <v>49</v>
      </c>
      <c r="D18" s="50"/>
      <c r="E18" s="50"/>
      <c r="F18" s="50"/>
      <c r="G18" s="50"/>
      <c r="H18" s="50"/>
      <c r="I18" s="50"/>
      <c r="J18" s="50"/>
      <c r="K18" s="51"/>
      <c r="L18" s="52">
        <f>Plan1!M22</f>
        <v>0</v>
      </c>
      <c r="M18" s="53"/>
    </row>
    <row r="19" spans="2:13" ht="18" customHeight="1" x14ac:dyDescent="0.25">
      <c r="B19" s="44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6"/>
    </row>
    <row r="20" spans="2:13" ht="18" customHeight="1" x14ac:dyDescent="0.25">
      <c r="B20" s="23" t="s">
        <v>50</v>
      </c>
      <c r="C20" s="49" t="s">
        <v>51</v>
      </c>
      <c r="D20" s="50"/>
      <c r="E20" s="50"/>
      <c r="F20" s="50"/>
      <c r="G20" s="50"/>
      <c r="H20" s="50"/>
      <c r="I20" s="50"/>
      <c r="J20" s="50"/>
      <c r="K20" s="51"/>
      <c r="L20" s="52">
        <f>Plan1!M30</f>
        <v>0</v>
      </c>
      <c r="M20" s="53"/>
    </row>
    <row r="21" spans="2:13" ht="18" customHeight="1" x14ac:dyDescent="0.25">
      <c r="B21" s="44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6"/>
    </row>
    <row r="22" spans="2:13" ht="18" customHeight="1" x14ac:dyDescent="0.25">
      <c r="B22" s="23" t="s">
        <v>52</v>
      </c>
      <c r="C22" s="49" t="s">
        <v>19</v>
      </c>
      <c r="D22" s="50"/>
      <c r="E22" s="50"/>
      <c r="F22" s="50"/>
      <c r="G22" s="50"/>
      <c r="H22" s="50"/>
      <c r="I22" s="50"/>
      <c r="J22" s="50"/>
      <c r="K22" s="51"/>
      <c r="L22" s="52">
        <f>Plan1!M52</f>
        <v>0</v>
      </c>
      <c r="M22" s="53"/>
    </row>
    <row r="23" spans="2:13" ht="18" customHeight="1" x14ac:dyDescent="0.25">
      <c r="B23" s="44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6"/>
    </row>
    <row r="24" spans="2:13" ht="18" customHeight="1" x14ac:dyDescent="0.25">
      <c r="B24" s="23" t="s">
        <v>268</v>
      </c>
      <c r="C24" s="49" t="s">
        <v>264</v>
      </c>
      <c r="D24" s="50"/>
      <c r="E24" s="50"/>
      <c r="F24" s="50"/>
      <c r="G24" s="50"/>
      <c r="H24" s="50"/>
      <c r="I24" s="50"/>
      <c r="J24" s="50"/>
      <c r="K24" s="51"/>
      <c r="L24" s="52">
        <f>Plan1!M55</f>
        <v>0</v>
      </c>
      <c r="M24" s="53"/>
    </row>
    <row r="25" spans="2:13" ht="18" customHeight="1" x14ac:dyDescent="0.25">
      <c r="B25" s="39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1"/>
    </row>
    <row r="26" spans="2:13" ht="18" customHeight="1" x14ac:dyDescent="0.25">
      <c r="B26" s="23">
        <v>13</v>
      </c>
      <c r="C26" s="49" t="s">
        <v>53</v>
      </c>
      <c r="D26" s="50"/>
      <c r="E26" s="50"/>
      <c r="F26" s="50"/>
      <c r="G26" s="50"/>
      <c r="H26" s="50"/>
      <c r="I26" s="50"/>
      <c r="J26" s="50"/>
      <c r="K26" s="51"/>
      <c r="L26" s="52">
        <f>Plan1!M68</f>
        <v>0</v>
      </c>
      <c r="M26" s="53"/>
    </row>
    <row r="27" spans="2:13" ht="18" customHeight="1" x14ac:dyDescent="0.25"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6"/>
    </row>
    <row r="28" spans="2:13" ht="18" customHeight="1" x14ac:dyDescent="0.25">
      <c r="B28" s="23">
        <v>14</v>
      </c>
      <c r="C28" s="49" t="s">
        <v>54</v>
      </c>
      <c r="D28" s="50"/>
      <c r="E28" s="50"/>
      <c r="F28" s="50"/>
      <c r="G28" s="50"/>
      <c r="H28" s="50"/>
      <c r="I28" s="50"/>
      <c r="J28" s="50"/>
      <c r="K28" s="51"/>
      <c r="L28" s="52">
        <f>Plan1!M77</f>
        <v>0</v>
      </c>
      <c r="M28" s="53"/>
    </row>
    <row r="29" spans="2:13" ht="18" customHeight="1" x14ac:dyDescent="0.25"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6"/>
    </row>
    <row r="30" spans="2:13" ht="18" customHeight="1" x14ac:dyDescent="0.25">
      <c r="B30" s="23" t="s">
        <v>55</v>
      </c>
      <c r="C30" s="49" t="s">
        <v>56</v>
      </c>
      <c r="D30" s="50"/>
      <c r="E30" s="50"/>
      <c r="F30" s="50"/>
      <c r="G30" s="50"/>
      <c r="H30" s="50"/>
      <c r="I30" s="50"/>
      <c r="J30" s="50"/>
      <c r="K30" s="51"/>
      <c r="L30" s="52">
        <f>Plan1!M99</f>
        <v>0</v>
      </c>
      <c r="M30" s="53"/>
    </row>
    <row r="31" spans="2:13" ht="18" customHeight="1" x14ac:dyDescent="0.25"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6"/>
    </row>
    <row r="32" spans="2:13" ht="18" customHeight="1" x14ac:dyDescent="0.25">
      <c r="B32" s="23" t="s">
        <v>57</v>
      </c>
      <c r="C32" s="49" t="s">
        <v>22</v>
      </c>
      <c r="D32" s="50"/>
      <c r="E32" s="50"/>
      <c r="F32" s="50"/>
      <c r="G32" s="50"/>
      <c r="H32" s="50"/>
      <c r="I32" s="50"/>
      <c r="J32" s="50"/>
      <c r="K32" s="51"/>
      <c r="L32" s="52">
        <f>Plan1!M103</f>
        <v>0</v>
      </c>
      <c r="M32" s="53"/>
    </row>
    <row r="33" spans="2:15" ht="18" customHeight="1" x14ac:dyDescent="0.25">
      <c r="B33" s="44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6"/>
    </row>
    <row r="34" spans="2:15" ht="18" customHeight="1" x14ac:dyDescent="0.25">
      <c r="B34" s="23" t="s">
        <v>97</v>
      </c>
      <c r="C34" s="49" t="s">
        <v>23</v>
      </c>
      <c r="D34" s="50"/>
      <c r="E34" s="50"/>
      <c r="F34" s="50"/>
      <c r="G34" s="50"/>
      <c r="H34" s="50"/>
      <c r="I34" s="50"/>
      <c r="J34" s="50"/>
      <c r="K34" s="51"/>
      <c r="L34" s="52">
        <f>Plan1!M122</f>
        <v>0</v>
      </c>
      <c r="M34" s="53"/>
      <c r="N34" s="1"/>
      <c r="O34" s="1"/>
    </row>
    <row r="35" spans="2:15" ht="18" customHeight="1" x14ac:dyDescent="0.25">
      <c r="B35" s="24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1"/>
      <c r="O35" s="1"/>
    </row>
    <row r="36" spans="2:15" ht="18" customHeight="1" x14ac:dyDescent="0.25">
      <c r="B36" s="54"/>
      <c r="C36" s="55"/>
      <c r="D36" s="55"/>
      <c r="E36" s="55"/>
      <c r="F36" s="55"/>
      <c r="G36" s="55"/>
      <c r="H36" s="55"/>
      <c r="I36" s="55"/>
      <c r="J36" s="55"/>
      <c r="K36" s="56"/>
      <c r="L36" s="57"/>
      <c r="M36" s="58"/>
    </row>
    <row r="37" spans="2:15" ht="18" customHeight="1" x14ac:dyDescent="0.25">
      <c r="B37" s="44" t="s">
        <v>105</v>
      </c>
      <c r="C37" s="45"/>
      <c r="D37" s="45"/>
      <c r="E37" s="45"/>
      <c r="F37" s="45"/>
      <c r="G37" s="45"/>
      <c r="H37" s="45"/>
      <c r="I37" s="45"/>
      <c r="J37" s="45"/>
      <c r="K37" s="46"/>
      <c r="L37" s="47">
        <f>SUM(L16:M36)</f>
        <v>0</v>
      </c>
      <c r="M37" s="46"/>
    </row>
    <row r="38" spans="2:15" ht="18" customHeight="1" x14ac:dyDescent="0.25">
      <c r="B38" s="44" t="s">
        <v>106</v>
      </c>
      <c r="C38" s="45"/>
      <c r="D38" s="45"/>
      <c r="E38" s="45"/>
      <c r="F38" s="45"/>
      <c r="G38" s="45"/>
      <c r="H38" s="45"/>
      <c r="I38" s="45"/>
      <c r="J38" s="45"/>
      <c r="K38" s="46"/>
      <c r="L38" s="47">
        <f>L37*0.29</f>
        <v>0</v>
      </c>
      <c r="M38" s="46"/>
    </row>
    <row r="39" spans="2:15" ht="18" customHeight="1" x14ac:dyDescent="0.25">
      <c r="B39" s="44" t="s">
        <v>105</v>
      </c>
      <c r="C39" s="45"/>
      <c r="D39" s="45"/>
      <c r="E39" s="45"/>
      <c r="F39" s="45"/>
      <c r="G39" s="45"/>
      <c r="H39" s="45"/>
      <c r="I39" s="45"/>
      <c r="J39" s="45"/>
      <c r="K39" s="46"/>
      <c r="L39" s="47">
        <f>L37+L38</f>
        <v>0</v>
      </c>
      <c r="M39" s="46"/>
    </row>
  </sheetData>
  <mergeCells count="46">
    <mergeCell ref="C34:K34"/>
    <mergeCell ref="L34:M34"/>
    <mergeCell ref="B37:K37"/>
    <mergeCell ref="L37:M37"/>
    <mergeCell ref="C32:K32"/>
    <mergeCell ref="L32:M32"/>
    <mergeCell ref="B33:M33"/>
    <mergeCell ref="B29:M29"/>
    <mergeCell ref="C30:K30"/>
    <mergeCell ref="L30:M30"/>
    <mergeCell ref="B27:M27"/>
    <mergeCell ref="C28:K28"/>
    <mergeCell ref="C22:K22"/>
    <mergeCell ref="L22:M22"/>
    <mergeCell ref="L18:M18"/>
    <mergeCell ref="B19:M19"/>
    <mergeCell ref="C20:K20"/>
    <mergeCell ref="L20:M20"/>
    <mergeCell ref="B21:M21"/>
    <mergeCell ref="P11:Q11"/>
    <mergeCell ref="O15:P15"/>
    <mergeCell ref="L15:M15"/>
    <mergeCell ref="O16:P16"/>
    <mergeCell ref="C16:K16"/>
    <mergeCell ref="L16:M16"/>
    <mergeCell ref="I12:J12"/>
    <mergeCell ref="K12:L12"/>
    <mergeCell ref="I13:J13"/>
    <mergeCell ref="K13:L13"/>
    <mergeCell ref="C15:K15"/>
    <mergeCell ref="B38:K38"/>
    <mergeCell ref="L38:M38"/>
    <mergeCell ref="B39:K39"/>
    <mergeCell ref="L39:M39"/>
    <mergeCell ref="B10:M10"/>
    <mergeCell ref="B17:M17"/>
    <mergeCell ref="C18:K18"/>
    <mergeCell ref="L28:M28"/>
    <mergeCell ref="B23:M23"/>
    <mergeCell ref="B36:K36"/>
    <mergeCell ref="L36:M36"/>
    <mergeCell ref="C26:K26"/>
    <mergeCell ref="L26:M26"/>
    <mergeCell ref="B31:M31"/>
    <mergeCell ref="C24:K24"/>
    <mergeCell ref="L24:M24"/>
  </mergeCells>
  <pageMargins left="0.51181102362204722" right="0.51181102362204722" top="0.78740157480314965" bottom="0.78740157480314965" header="0.31496062992125984" footer="0.31496062992125984"/>
  <pageSetup paperSize="9" scale="68" orientation="portrait" r:id="rId1"/>
  <ignoredErrors>
    <ignoredError sqref="B17:M17 B16:K16 B19:M19 B18:K18 B21:M21 B20:K20 B23:M23 B22:K22 B27:M27 B26:K26 B29:M29 B28:K28 B31:M31 B30 B33:M33 B32:K32 B35:M35 B34 D30:K30 B2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136"/>
  <sheetViews>
    <sheetView view="pageBreakPreview" topLeftCell="A55" zoomScaleNormal="100" zoomScaleSheetLayoutView="100" workbookViewId="0">
      <selection activeCell="L118" sqref="L118:L121"/>
    </sheetView>
  </sheetViews>
  <sheetFormatPr defaultRowHeight="15" x14ac:dyDescent="0.25"/>
  <cols>
    <col min="1" max="1" width="5.7109375" style="3" customWidth="1"/>
    <col min="2" max="2" width="13.42578125" style="3" customWidth="1"/>
    <col min="3" max="8" width="9.140625" style="3"/>
    <col min="9" max="9" width="8.5703125" style="3" customWidth="1"/>
    <col min="10" max="11" width="12.7109375" style="3" customWidth="1"/>
    <col min="12" max="13" width="14.7109375" style="3" customWidth="1"/>
    <col min="14" max="14" width="5.7109375" style="3" customWidth="1"/>
    <col min="15" max="15" width="14.28515625" style="3" bestFit="1" customWidth="1"/>
    <col min="16" max="16" width="12.140625" style="3" bestFit="1" customWidth="1"/>
    <col min="17" max="16384" width="9.140625" style="3"/>
  </cols>
  <sheetData>
    <row r="2" spans="2:23" ht="15.75" customHeight="1" x14ac:dyDescent="0.25">
      <c r="N2" s="8"/>
      <c r="O2" s="8"/>
      <c r="P2" s="8"/>
      <c r="Q2" s="8"/>
      <c r="R2" s="8"/>
      <c r="S2" s="8"/>
      <c r="T2" s="8"/>
      <c r="U2" s="8"/>
      <c r="V2" s="8"/>
      <c r="W2" s="8"/>
    </row>
    <row r="3" spans="2:23" ht="15" customHeight="1" x14ac:dyDescent="0.25">
      <c r="N3" s="8"/>
      <c r="O3" s="8"/>
      <c r="P3" s="8"/>
      <c r="Q3" s="8"/>
      <c r="R3" s="8"/>
      <c r="S3" s="8"/>
      <c r="T3" s="8"/>
      <c r="U3" s="8"/>
      <c r="V3" s="8"/>
      <c r="W3" s="8"/>
    </row>
    <row r="4" spans="2:23" ht="15" customHeight="1" x14ac:dyDescent="0.25">
      <c r="N4" s="8"/>
      <c r="O4" s="8"/>
      <c r="P4" s="8"/>
      <c r="Q4" s="8"/>
      <c r="R4" s="8"/>
      <c r="S4" s="8"/>
      <c r="T4" s="8"/>
      <c r="U4" s="8"/>
      <c r="V4" s="8"/>
      <c r="W4" s="8"/>
    </row>
    <row r="5" spans="2:23" ht="15" customHeight="1" x14ac:dyDescent="0.25">
      <c r="N5" s="8"/>
      <c r="O5" s="8"/>
      <c r="P5" s="8"/>
      <c r="Q5" s="8"/>
      <c r="R5" s="8"/>
      <c r="S5" s="8"/>
      <c r="T5" s="8"/>
      <c r="U5" s="8"/>
      <c r="V5" s="8"/>
      <c r="W5" s="8"/>
    </row>
    <row r="6" spans="2:23" ht="15" customHeight="1" x14ac:dyDescent="0.25">
      <c r="N6" s="8"/>
      <c r="O6" s="8"/>
      <c r="P6" s="8"/>
      <c r="Q6" s="8"/>
      <c r="R6" s="8"/>
      <c r="S6" s="8"/>
      <c r="T6" s="8"/>
      <c r="U6" s="8"/>
      <c r="V6" s="8"/>
      <c r="W6" s="8"/>
    </row>
    <row r="7" spans="2:23" ht="15.75" customHeight="1" x14ac:dyDescent="0.25">
      <c r="B7" s="4" t="s">
        <v>15</v>
      </c>
      <c r="N7" s="8"/>
      <c r="O7" s="8"/>
      <c r="P7" s="8"/>
      <c r="Q7" s="8"/>
      <c r="R7" s="8"/>
      <c r="S7" s="8"/>
      <c r="T7" s="8"/>
      <c r="U7" s="8"/>
      <c r="V7" s="8"/>
      <c r="W7" s="8"/>
    </row>
    <row r="8" spans="2:23" ht="15.75" customHeight="1" x14ac:dyDescent="0.25">
      <c r="B8" s="4" t="s">
        <v>16</v>
      </c>
      <c r="N8" s="8"/>
      <c r="O8" s="8"/>
      <c r="P8" s="8"/>
      <c r="Q8" s="8"/>
      <c r="R8" s="8"/>
      <c r="S8" s="8"/>
      <c r="T8" s="8"/>
      <c r="U8" s="8"/>
      <c r="V8" s="8"/>
      <c r="W8" s="8"/>
    </row>
    <row r="9" spans="2:23" ht="18" customHeight="1" x14ac:dyDescent="0.25">
      <c r="B9" s="19" t="s">
        <v>17</v>
      </c>
      <c r="N9" s="8"/>
      <c r="O9" s="8"/>
      <c r="P9" s="8"/>
      <c r="Q9" s="8"/>
      <c r="R9" s="8"/>
      <c r="S9" s="8"/>
      <c r="T9" s="8"/>
      <c r="U9" s="8"/>
      <c r="V9" s="8"/>
      <c r="W9" s="8"/>
    </row>
    <row r="10" spans="2:23" ht="50.1" customHeight="1" x14ac:dyDescent="0.25">
      <c r="B10" s="48" t="s">
        <v>214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2:23" ht="15.75" customHeight="1" x14ac:dyDescent="0.25">
      <c r="N11" s="9"/>
      <c r="O11" s="9"/>
      <c r="P11" s="59"/>
      <c r="Q11" s="59"/>
      <c r="R11" s="9"/>
      <c r="S11" s="9"/>
      <c r="T11" s="9"/>
      <c r="U11" s="9"/>
      <c r="V11" s="9"/>
      <c r="W11" s="9"/>
    </row>
    <row r="12" spans="2:23" ht="18" customHeight="1" x14ac:dyDescent="0.25">
      <c r="B12" s="10" t="s">
        <v>7</v>
      </c>
      <c r="C12" s="74" t="s">
        <v>6</v>
      </c>
      <c r="D12" s="74"/>
      <c r="E12" s="74"/>
      <c r="F12" s="74"/>
      <c r="G12" s="74"/>
      <c r="H12" s="74"/>
      <c r="I12" s="74"/>
      <c r="J12" s="10" t="s">
        <v>4</v>
      </c>
      <c r="K12" s="11" t="s">
        <v>13</v>
      </c>
      <c r="L12" s="10" t="s">
        <v>8</v>
      </c>
      <c r="M12" s="10" t="s">
        <v>14</v>
      </c>
      <c r="N12" s="12"/>
      <c r="O12" s="12"/>
      <c r="P12" s="12"/>
      <c r="Q12" s="12"/>
      <c r="R12" s="8"/>
      <c r="S12" s="8"/>
      <c r="T12" s="8"/>
      <c r="U12" s="8"/>
      <c r="V12" s="8"/>
      <c r="W12" s="8"/>
    </row>
    <row r="13" spans="2:23" ht="18" customHeight="1" x14ac:dyDescent="0.25">
      <c r="B13" s="68" t="s">
        <v>47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22"/>
      <c r="O13" s="22"/>
      <c r="P13" s="22"/>
      <c r="Q13" s="22"/>
      <c r="R13" s="8"/>
      <c r="S13" s="8"/>
      <c r="T13" s="8"/>
      <c r="U13" s="8"/>
      <c r="V13" s="8"/>
      <c r="W13" s="8"/>
    </row>
    <row r="14" spans="2:23" ht="79.5" customHeight="1" x14ac:dyDescent="0.25">
      <c r="B14" s="33" t="s">
        <v>61</v>
      </c>
      <c r="C14" s="73" t="s">
        <v>62</v>
      </c>
      <c r="D14" s="73"/>
      <c r="E14" s="73"/>
      <c r="F14" s="73"/>
      <c r="G14" s="73"/>
      <c r="H14" s="73"/>
      <c r="I14" s="73"/>
      <c r="J14" s="33" t="s">
        <v>12</v>
      </c>
      <c r="K14" s="34" t="s">
        <v>27</v>
      </c>
      <c r="L14" s="35"/>
      <c r="M14" s="36">
        <f>K14*L14</f>
        <v>0</v>
      </c>
      <c r="N14" s="22"/>
      <c r="O14" s="22"/>
      <c r="P14" s="22"/>
      <c r="Q14" s="22"/>
      <c r="R14" s="8"/>
      <c r="S14" s="8"/>
      <c r="T14" s="8"/>
      <c r="U14" s="8"/>
      <c r="V14" s="8"/>
      <c r="W14" s="8"/>
    </row>
    <row r="15" spans="2:23" ht="18" customHeight="1" x14ac:dyDescent="0.25">
      <c r="B15" s="69" t="s">
        <v>24</v>
      </c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17">
        <f>SUM(M14:M14)</f>
        <v>0</v>
      </c>
      <c r="N15" s="22"/>
      <c r="O15" s="60"/>
      <c r="P15" s="60"/>
      <c r="Q15" s="22"/>
      <c r="R15" s="8"/>
      <c r="S15" s="8"/>
      <c r="T15" s="8"/>
      <c r="U15" s="8"/>
      <c r="V15" s="8"/>
      <c r="W15" s="8"/>
    </row>
    <row r="16" spans="2:23" ht="18" customHeight="1" x14ac:dyDescent="0.25">
      <c r="B16" s="68" t="s">
        <v>18</v>
      </c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12"/>
      <c r="O16" s="12"/>
      <c r="P16" s="12"/>
      <c r="Q16" s="12"/>
      <c r="R16" s="8"/>
      <c r="S16" s="8"/>
      <c r="T16" s="8"/>
      <c r="U16" s="8"/>
      <c r="V16" s="8"/>
      <c r="W16" s="8"/>
    </row>
    <row r="17" spans="2:23" ht="86.25" customHeight="1" x14ac:dyDescent="0.25">
      <c r="B17" s="33" t="s">
        <v>33</v>
      </c>
      <c r="C17" s="73" t="s">
        <v>11</v>
      </c>
      <c r="D17" s="73"/>
      <c r="E17" s="73"/>
      <c r="F17" s="73"/>
      <c r="G17" s="73"/>
      <c r="H17" s="73"/>
      <c r="I17" s="73"/>
      <c r="J17" s="33" t="s">
        <v>12</v>
      </c>
      <c r="K17" s="34" t="s">
        <v>27</v>
      </c>
      <c r="L17" s="35"/>
      <c r="M17" s="36">
        <f>K17*L17</f>
        <v>0</v>
      </c>
      <c r="N17" s="12"/>
      <c r="O17" s="12"/>
      <c r="P17" s="12"/>
      <c r="Q17" s="12"/>
      <c r="R17" s="8"/>
      <c r="S17" s="8"/>
      <c r="T17" s="8"/>
      <c r="U17" s="8"/>
      <c r="V17" s="8"/>
      <c r="W17" s="8"/>
    </row>
    <row r="18" spans="2:23" ht="84.75" customHeight="1" x14ac:dyDescent="0.25">
      <c r="B18" s="33" t="s">
        <v>63</v>
      </c>
      <c r="C18" s="73" t="s">
        <v>64</v>
      </c>
      <c r="D18" s="73"/>
      <c r="E18" s="73"/>
      <c r="F18" s="73"/>
      <c r="G18" s="73"/>
      <c r="H18" s="73"/>
      <c r="I18" s="73"/>
      <c r="J18" s="33" t="s">
        <v>12</v>
      </c>
      <c r="K18" s="34" t="s">
        <v>27</v>
      </c>
      <c r="L18" s="35"/>
      <c r="M18" s="36">
        <f>K18*L18</f>
        <v>0</v>
      </c>
      <c r="N18" s="22"/>
      <c r="O18" s="22"/>
      <c r="P18" s="22"/>
      <c r="Q18" s="22"/>
      <c r="R18" s="8"/>
      <c r="S18" s="8"/>
      <c r="T18" s="8"/>
      <c r="U18" s="8"/>
      <c r="V18" s="8"/>
      <c r="W18" s="8"/>
    </row>
    <row r="19" spans="2:23" ht="69" customHeight="1" x14ac:dyDescent="0.25">
      <c r="B19" s="33" t="s">
        <v>65</v>
      </c>
      <c r="C19" s="73" t="s">
        <v>66</v>
      </c>
      <c r="D19" s="73"/>
      <c r="E19" s="73"/>
      <c r="F19" s="73"/>
      <c r="G19" s="73"/>
      <c r="H19" s="73"/>
      <c r="I19" s="73"/>
      <c r="J19" s="33" t="s">
        <v>4</v>
      </c>
      <c r="K19" s="34" t="s">
        <v>26</v>
      </c>
      <c r="L19" s="35"/>
      <c r="M19" s="36">
        <f t="shared" ref="M19:M21" si="0">K19*L19</f>
        <v>0</v>
      </c>
      <c r="N19" s="22"/>
      <c r="O19" s="22"/>
      <c r="P19" s="22"/>
      <c r="Q19" s="22"/>
      <c r="R19" s="8"/>
      <c r="S19" s="8"/>
      <c r="T19" s="8"/>
      <c r="U19" s="8"/>
      <c r="V19" s="8"/>
      <c r="W19" s="8"/>
    </row>
    <row r="20" spans="2:23" ht="56.25" customHeight="1" x14ac:dyDescent="0.25">
      <c r="B20" s="33" t="s">
        <v>67</v>
      </c>
      <c r="C20" s="73" t="s">
        <v>68</v>
      </c>
      <c r="D20" s="73"/>
      <c r="E20" s="73"/>
      <c r="F20" s="73"/>
      <c r="G20" s="73"/>
      <c r="H20" s="73"/>
      <c r="I20" s="73"/>
      <c r="J20" s="33" t="s">
        <v>4</v>
      </c>
      <c r="K20" s="34" t="s">
        <v>26</v>
      </c>
      <c r="L20" s="35"/>
      <c r="M20" s="36">
        <f t="shared" si="0"/>
        <v>0</v>
      </c>
      <c r="N20" s="22"/>
      <c r="O20" s="22"/>
      <c r="P20" s="22"/>
      <c r="Q20" s="22"/>
      <c r="R20" s="8"/>
      <c r="S20" s="8"/>
      <c r="T20" s="8"/>
      <c r="U20" s="8"/>
      <c r="V20" s="8"/>
      <c r="W20" s="8"/>
    </row>
    <row r="21" spans="2:23" ht="54" customHeight="1" x14ac:dyDescent="0.25">
      <c r="B21" s="33" t="s">
        <v>69</v>
      </c>
      <c r="C21" s="73" t="s">
        <v>70</v>
      </c>
      <c r="D21" s="73"/>
      <c r="E21" s="73"/>
      <c r="F21" s="73"/>
      <c r="G21" s="73"/>
      <c r="H21" s="73"/>
      <c r="I21" s="73"/>
      <c r="J21" s="33" t="s">
        <v>1</v>
      </c>
      <c r="K21" s="34" t="s">
        <v>71</v>
      </c>
      <c r="L21" s="35"/>
      <c r="M21" s="36">
        <f t="shared" si="0"/>
        <v>0</v>
      </c>
      <c r="N21" s="22"/>
      <c r="O21" s="22"/>
      <c r="P21" s="22"/>
      <c r="Q21" s="22"/>
      <c r="R21" s="8"/>
      <c r="S21" s="8"/>
      <c r="T21" s="8"/>
      <c r="U21" s="8"/>
      <c r="V21" s="8"/>
      <c r="W21" s="8"/>
    </row>
    <row r="22" spans="2:23" ht="18" customHeight="1" x14ac:dyDescent="0.25">
      <c r="B22" s="75" t="s">
        <v>24</v>
      </c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37">
        <f>SUM(M17:M21)</f>
        <v>0</v>
      </c>
      <c r="N22" s="12"/>
      <c r="O22" s="60"/>
      <c r="P22" s="60"/>
      <c r="Q22" s="12"/>
      <c r="R22" s="8"/>
      <c r="S22" s="8"/>
      <c r="T22" s="8"/>
      <c r="U22" s="8"/>
      <c r="V22" s="8"/>
      <c r="W22" s="8"/>
    </row>
    <row r="23" spans="2:23" ht="18" customHeight="1" x14ac:dyDescent="0.25">
      <c r="B23" s="68" t="s">
        <v>51</v>
      </c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22"/>
      <c r="O23" s="22"/>
      <c r="P23" s="22"/>
      <c r="Q23" s="22"/>
      <c r="R23" s="8"/>
      <c r="S23" s="8"/>
      <c r="T23" s="8"/>
      <c r="U23" s="8"/>
      <c r="V23" s="8"/>
      <c r="W23" s="8"/>
    </row>
    <row r="24" spans="2:23" ht="41.25" customHeight="1" x14ac:dyDescent="0.25">
      <c r="B24" s="33" t="s">
        <v>85</v>
      </c>
      <c r="C24" s="73" t="s">
        <v>86</v>
      </c>
      <c r="D24" s="73"/>
      <c r="E24" s="73"/>
      <c r="F24" s="73"/>
      <c r="G24" s="73"/>
      <c r="H24" s="73"/>
      <c r="I24" s="73"/>
      <c r="J24" s="33" t="s">
        <v>87</v>
      </c>
      <c r="K24" s="34" t="s">
        <v>90</v>
      </c>
      <c r="L24" s="35"/>
      <c r="M24" s="36">
        <f>K24*L24</f>
        <v>0</v>
      </c>
      <c r="N24" s="22"/>
      <c r="O24" s="22"/>
      <c r="P24" s="22"/>
      <c r="Q24" s="22"/>
      <c r="R24" s="8"/>
      <c r="S24" s="8"/>
      <c r="T24" s="8"/>
      <c r="U24" s="8"/>
      <c r="V24" s="8"/>
      <c r="W24" s="8"/>
    </row>
    <row r="25" spans="2:23" ht="39.75" customHeight="1" x14ac:dyDescent="0.25">
      <c r="B25" s="33" t="s">
        <v>88</v>
      </c>
      <c r="C25" s="73" t="s">
        <v>89</v>
      </c>
      <c r="D25" s="73"/>
      <c r="E25" s="73"/>
      <c r="F25" s="73"/>
      <c r="G25" s="73"/>
      <c r="H25" s="73"/>
      <c r="I25" s="73"/>
      <c r="J25" s="33" t="s">
        <v>4</v>
      </c>
      <c r="K25" s="34" t="s">
        <v>27</v>
      </c>
      <c r="L25" s="35"/>
      <c r="M25" s="36">
        <f>K25*L25</f>
        <v>0</v>
      </c>
      <c r="N25" s="22"/>
      <c r="O25" s="22"/>
      <c r="P25" s="22"/>
      <c r="Q25" s="22"/>
      <c r="R25" s="8"/>
      <c r="S25" s="8"/>
      <c r="T25" s="8"/>
      <c r="U25" s="8"/>
      <c r="V25" s="8"/>
      <c r="W25" s="8"/>
    </row>
    <row r="26" spans="2:23" ht="54.75" customHeight="1" x14ac:dyDescent="0.25">
      <c r="B26" s="33" t="s">
        <v>142</v>
      </c>
      <c r="C26" s="73" t="s">
        <v>143</v>
      </c>
      <c r="D26" s="73"/>
      <c r="E26" s="73"/>
      <c r="F26" s="73"/>
      <c r="G26" s="73"/>
      <c r="H26" s="73"/>
      <c r="I26" s="73"/>
      <c r="J26" s="33" t="s">
        <v>144</v>
      </c>
      <c r="K26" s="42">
        <v>4200</v>
      </c>
      <c r="L26" s="35"/>
      <c r="M26" s="36">
        <f t="shared" ref="M26" si="1">K26*L26</f>
        <v>0</v>
      </c>
      <c r="N26" s="32"/>
      <c r="O26" s="32"/>
      <c r="P26" s="32"/>
      <c r="Q26" s="32"/>
      <c r="R26" s="8"/>
      <c r="S26" s="8"/>
      <c r="T26" s="8"/>
      <c r="U26" s="8"/>
      <c r="V26" s="8"/>
      <c r="W26" s="8"/>
    </row>
    <row r="27" spans="2:23" ht="80.25" customHeight="1" x14ac:dyDescent="0.25">
      <c r="B27" s="33" t="s">
        <v>145</v>
      </c>
      <c r="C27" s="73" t="s">
        <v>146</v>
      </c>
      <c r="D27" s="73"/>
      <c r="E27" s="73"/>
      <c r="F27" s="73"/>
      <c r="G27" s="73"/>
      <c r="H27" s="73"/>
      <c r="I27" s="73"/>
      <c r="J27" s="33" t="s">
        <v>4</v>
      </c>
      <c r="K27" s="34" t="s">
        <v>229</v>
      </c>
      <c r="L27" s="35"/>
      <c r="M27" s="36">
        <f>K27*L27</f>
        <v>0</v>
      </c>
      <c r="N27" s="32"/>
      <c r="O27" s="32"/>
      <c r="P27" s="32"/>
      <c r="Q27" s="32"/>
      <c r="R27" s="8"/>
      <c r="S27" s="8"/>
      <c r="T27" s="8"/>
      <c r="U27" s="8"/>
      <c r="V27" s="8"/>
      <c r="W27" s="8"/>
    </row>
    <row r="28" spans="2:23" ht="80.25" customHeight="1" x14ac:dyDescent="0.25">
      <c r="B28" s="33" t="s">
        <v>152</v>
      </c>
      <c r="C28" s="73" t="s">
        <v>153</v>
      </c>
      <c r="D28" s="73"/>
      <c r="E28" s="73"/>
      <c r="F28" s="73"/>
      <c r="G28" s="73"/>
      <c r="H28" s="73"/>
      <c r="I28" s="73"/>
      <c r="J28" s="33" t="s">
        <v>154</v>
      </c>
      <c r="K28" s="34" t="s">
        <v>230</v>
      </c>
      <c r="L28" s="35"/>
      <c r="M28" s="36">
        <f>K28*L28</f>
        <v>0</v>
      </c>
      <c r="N28" s="32"/>
      <c r="O28" s="32"/>
      <c r="P28" s="32"/>
      <c r="Q28" s="32"/>
      <c r="R28" s="8"/>
      <c r="S28" s="8"/>
      <c r="T28" s="8"/>
      <c r="U28" s="8"/>
      <c r="V28" s="8"/>
      <c r="W28" s="8"/>
    </row>
    <row r="29" spans="2:23" ht="32.25" customHeight="1" x14ac:dyDescent="0.25">
      <c r="B29" s="33" t="s">
        <v>149</v>
      </c>
      <c r="C29" s="73" t="s">
        <v>150</v>
      </c>
      <c r="D29" s="73"/>
      <c r="E29" s="73"/>
      <c r="F29" s="73"/>
      <c r="G29" s="73"/>
      <c r="H29" s="73"/>
      <c r="I29" s="73"/>
      <c r="J29" s="33" t="s">
        <v>151</v>
      </c>
      <c r="K29" s="34" t="s">
        <v>232</v>
      </c>
      <c r="L29" s="35"/>
      <c r="M29" s="36">
        <f>K29*L29</f>
        <v>0</v>
      </c>
      <c r="N29" s="32"/>
      <c r="O29" s="32"/>
      <c r="P29" s="32"/>
      <c r="Q29" s="32"/>
      <c r="R29" s="8"/>
      <c r="S29" s="8"/>
      <c r="T29" s="8"/>
      <c r="U29" s="8"/>
      <c r="V29" s="8"/>
      <c r="W29" s="8"/>
    </row>
    <row r="30" spans="2:23" ht="18" customHeight="1" x14ac:dyDescent="0.25">
      <c r="B30" s="69" t="s">
        <v>24</v>
      </c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17">
        <f>SUM(M24:M29)</f>
        <v>0</v>
      </c>
      <c r="N30" s="22"/>
      <c r="O30" s="22"/>
      <c r="P30" s="22"/>
      <c r="Q30" s="22"/>
      <c r="R30" s="8"/>
      <c r="S30" s="8"/>
      <c r="T30" s="8"/>
      <c r="U30" s="8"/>
      <c r="V30" s="8"/>
      <c r="W30" s="8"/>
    </row>
    <row r="31" spans="2:23" ht="18" customHeight="1" x14ac:dyDescent="0.25">
      <c r="B31" s="68" t="s">
        <v>19</v>
      </c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12"/>
      <c r="O31" s="60"/>
      <c r="P31" s="60"/>
      <c r="Q31" s="12"/>
      <c r="R31" s="8"/>
      <c r="S31" s="8"/>
      <c r="T31" s="8"/>
      <c r="U31" s="8"/>
      <c r="V31" s="8"/>
      <c r="W31" s="8"/>
    </row>
    <row r="32" spans="2:23" ht="18" customHeight="1" x14ac:dyDescent="0.25">
      <c r="B32" s="33" t="s">
        <v>147</v>
      </c>
      <c r="C32" s="73" t="s">
        <v>148</v>
      </c>
      <c r="D32" s="73"/>
      <c r="E32" s="73"/>
      <c r="F32" s="73"/>
      <c r="G32" s="73"/>
      <c r="H32" s="73"/>
      <c r="I32" s="73"/>
      <c r="J32" s="33" t="s">
        <v>118</v>
      </c>
      <c r="K32" s="34" t="s">
        <v>231</v>
      </c>
      <c r="L32" s="35"/>
      <c r="M32" s="36">
        <f>K32*L32</f>
        <v>0</v>
      </c>
      <c r="N32" s="38"/>
      <c r="O32" s="38"/>
      <c r="P32" s="38"/>
      <c r="Q32" s="38"/>
      <c r="R32" s="8"/>
      <c r="S32" s="8"/>
      <c r="T32" s="8"/>
      <c r="U32" s="8"/>
      <c r="V32" s="8"/>
      <c r="W32" s="8"/>
    </row>
    <row r="33" spans="2:16" ht="36.75" customHeight="1" x14ac:dyDescent="0.25">
      <c r="B33" s="33" t="s">
        <v>116</v>
      </c>
      <c r="C33" s="73" t="s">
        <v>117</v>
      </c>
      <c r="D33" s="73"/>
      <c r="E33" s="73"/>
      <c r="F33" s="73"/>
      <c r="G33" s="73"/>
      <c r="H33" s="73"/>
      <c r="I33" s="73"/>
      <c r="J33" s="33" t="s">
        <v>118</v>
      </c>
      <c r="K33" s="34" t="s">
        <v>263</v>
      </c>
      <c r="L33" s="35"/>
      <c r="M33" s="36">
        <f t="shared" ref="M33:M35" si="2">K33*L33</f>
        <v>0</v>
      </c>
    </row>
    <row r="34" spans="2:16" ht="25.5" customHeight="1" x14ac:dyDescent="0.25">
      <c r="B34" s="33" t="s">
        <v>114</v>
      </c>
      <c r="C34" s="73" t="s">
        <v>115</v>
      </c>
      <c r="D34" s="73"/>
      <c r="E34" s="73"/>
      <c r="F34" s="73"/>
      <c r="G34" s="73"/>
      <c r="H34" s="73"/>
      <c r="I34" s="73"/>
      <c r="J34" s="33" t="s">
        <v>4</v>
      </c>
      <c r="K34" s="34" t="s">
        <v>27</v>
      </c>
      <c r="L34" s="35"/>
      <c r="M34" s="36">
        <f t="shared" si="2"/>
        <v>0</v>
      </c>
    </row>
    <row r="35" spans="2:16" ht="37.5" customHeight="1" x14ac:dyDescent="0.25">
      <c r="B35" s="33" t="s">
        <v>36</v>
      </c>
      <c r="C35" s="73" t="s">
        <v>5</v>
      </c>
      <c r="D35" s="73"/>
      <c r="E35" s="73"/>
      <c r="F35" s="73"/>
      <c r="G35" s="73"/>
      <c r="H35" s="73"/>
      <c r="I35" s="73"/>
      <c r="J35" s="33" t="s">
        <v>4</v>
      </c>
      <c r="K35" s="34" t="s">
        <v>240</v>
      </c>
      <c r="L35" s="35"/>
      <c r="M35" s="36">
        <f t="shared" si="2"/>
        <v>0</v>
      </c>
    </row>
    <row r="36" spans="2:16" ht="50.25" customHeight="1" x14ac:dyDescent="0.25">
      <c r="B36" s="33" t="s">
        <v>130</v>
      </c>
      <c r="C36" s="73" t="s">
        <v>129</v>
      </c>
      <c r="D36" s="73"/>
      <c r="E36" s="73"/>
      <c r="F36" s="73"/>
      <c r="G36" s="73"/>
      <c r="H36" s="73"/>
      <c r="I36" s="73"/>
      <c r="J36" s="33" t="s">
        <v>1</v>
      </c>
      <c r="K36" s="34" t="s">
        <v>258</v>
      </c>
      <c r="L36" s="35"/>
      <c r="M36" s="36">
        <f>K36*L36</f>
        <v>0</v>
      </c>
    </row>
    <row r="37" spans="2:16" ht="50.25" customHeight="1" x14ac:dyDescent="0.25">
      <c r="B37" s="33" t="s">
        <v>131</v>
      </c>
      <c r="C37" s="73" t="s">
        <v>132</v>
      </c>
      <c r="D37" s="73"/>
      <c r="E37" s="73"/>
      <c r="F37" s="73"/>
      <c r="G37" s="73"/>
      <c r="H37" s="73"/>
      <c r="I37" s="73"/>
      <c r="J37" s="33" t="s">
        <v>1</v>
      </c>
      <c r="K37" s="34" t="s">
        <v>259</v>
      </c>
      <c r="L37" s="35"/>
      <c r="M37" s="36">
        <f>K37*L37</f>
        <v>0</v>
      </c>
    </row>
    <row r="38" spans="2:16" ht="51.75" customHeight="1" x14ac:dyDescent="0.25">
      <c r="B38" s="33" t="s">
        <v>34</v>
      </c>
      <c r="C38" s="73" t="s">
        <v>0</v>
      </c>
      <c r="D38" s="73"/>
      <c r="E38" s="73"/>
      <c r="F38" s="73"/>
      <c r="G38" s="73"/>
      <c r="H38" s="73"/>
      <c r="I38" s="73"/>
      <c r="J38" s="33" t="s">
        <v>1</v>
      </c>
      <c r="K38" s="34" t="s">
        <v>259</v>
      </c>
      <c r="L38" s="35"/>
      <c r="M38" s="36">
        <f>K38*L38</f>
        <v>0</v>
      </c>
    </row>
    <row r="39" spans="2:16" ht="25.5" customHeight="1" x14ac:dyDescent="0.25">
      <c r="B39" s="33" t="s">
        <v>35</v>
      </c>
      <c r="C39" s="73" t="s">
        <v>28</v>
      </c>
      <c r="D39" s="73"/>
      <c r="E39" s="73"/>
      <c r="F39" s="73"/>
      <c r="G39" s="73"/>
      <c r="H39" s="73"/>
      <c r="I39" s="73"/>
      <c r="J39" s="33" t="s">
        <v>1</v>
      </c>
      <c r="K39" s="34" t="s">
        <v>260</v>
      </c>
      <c r="L39" s="35"/>
      <c r="M39" s="36">
        <f>K39*L39</f>
        <v>0</v>
      </c>
    </row>
    <row r="40" spans="2:16" ht="83.25" customHeight="1" x14ac:dyDescent="0.25">
      <c r="B40" s="33" t="s">
        <v>133</v>
      </c>
      <c r="C40" s="73" t="s">
        <v>134</v>
      </c>
      <c r="D40" s="73"/>
      <c r="E40" s="73"/>
      <c r="F40" s="73"/>
      <c r="G40" s="73"/>
      <c r="H40" s="73"/>
      <c r="I40" s="73"/>
      <c r="J40" s="33" t="s">
        <v>135</v>
      </c>
      <c r="K40" s="34" t="s">
        <v>233</v>
      </c>
      <c r="L40" s="35"/>
      <c r="M40" s="36">
        <f t="shared" ref="M40:M41" si="3">K40*L40</f>
        <v>0</v>
      </c>
    </row>
    <row r="41" spans="2:16" ht="58.5" customHeight="1" x14ac:dyDescent="0.25">
      <c r="B41" s="33" t="s">
        <v>136</v>
      </c>
      <c r="C41" s="73" t="s">
        <v>137</v>
      </c>
      <c r="D41" s="73"/>
      <c r="E41" s="73"/>
      <c r="F41" s="73"/>
      <c r="G41" s="73"/>
      <c r="H41" s="73"/>
      <c r="I41" s="73"/>
      <c r="J41" s="33" t="s">
        <v>1</v>
      </c>
      <c r="K41" s="34" t="s">
        <v>233</v>
      </c>
      <c r="L41" s="35"/>
      <c r="M41" s="36">
        <f t="shared" si="3"/>
        <v>0</v>
      </c>
    </row>
    <row r="42" spans="2:16" ht="36" customHeight="1" x14ac:dyDescent="0.25">
      <c r="B42" s="33" t="s">
        <v>138</v>
      </c>
      <c r="C42" s="73" t="s">
        <v>139</v>
      </c>
      <c r="D42" s="73"/>
      <c r="E42" s="73"/>
      <c r="F42" s="73"/>
      <c r="G42" s="73"/>
      <c r="H42" s="73"/>
      <c r="I42" s="73"/>
      <c r="J42" s="33" t="s">
        <v>1</v>
      </c>
      <c r="K42" s="34" t="s">
        <v>234</v>
      </c>
      <c r="L42" s="35"/>
      <c r="M42" s="36">
        <f>K42*L42</f>
        <v>0</v>
      </c>
    </row>
    <row r="43" spans="2:16" ht="36.75" customHeight="1" x14ac:dyDescent="0.25">
      <c r="B43" s="33" t="s">
        <v>140</v>
      </c>
      <c r="C43" s="73" t="s">
        <v>141</v>
      </c>
      <c r="D43" s="73" t="s">
        <v>1</v>
      </c>
      <c r="E43" s="73"/>
      <c r="F43" s="73"/>
      <c r="G43" s="73"/>
      <c r="H43" s="73"/>
      <c r="I43" s="73"/>
      <c r="J43" s="33" t="s">
        <v>1</v>
      </c>
      <c r="K43" s="34" t="s">
        <v>235</v>
      </c>
      <c r="L43" s="35"/>
      <c r="M43" s="36">
        <f t="shared" ref="M43" si="4">K43*L43</f>
        <v>0</v>
      </c>
    </row>
    <row r="44" spans="2:16" ht="54" customHeight="1" x14ac:dyDescent="0.25">
      <c r="B44" s="13" t="s">
        <v>75</v>
      </c>
      <c r="C44" s="67" t="s">
        <v>76</v>
      </c>
      <c r="D44" s="67"/>
      <c r="E44" s="67"/>
      <c r="F44" s="67"/>
      <c r="G44" s="67"/>
      <c r="H44" s="67"/>
      <c r="I44" s="67"/>
      <c r="J44" s="13" t="s">
        <v>4</v>
      </c>
      <c r="K44" s="14" t="s">
        <v>257</v>
      </c>
      <c r="L44" s="15"/>
      <c r="M44" s="16">
        <f>K44*L44</f>
        <v>0</v>
      </c>
    </row>
    <row r="45" spans="2:16" ht="42.75" customHeight="1" x14ac:dyDescent="0.25">
      <c r="B45" s="13" t="s">
        <v>77</v>
      </c>
      <c r="C45" s="67" t="s">
        <v>78</v>
      </c>
      <c r="D45" s="67"/>
      <c r="E45" s="67"/>
      <c r="F45" s="67"/>
      <c r="G45" s="67"/>
      <c r="H45" s="67"/>
      <c r="I45" s="67"/>
      <c r="J45" s="13" t="s">
        <v>4</v>
      </c>
      <c r="K45" s="14" t="s">
        <v>257</v>
      </c>
      <c r="L45" s="15"/>
      <c r="M45" s="16">
        <f t="shared" ref="M45:M49" si="5">K45*L45</f>
        <v>0</v>
      </c>
      <c r="P45" s="7"/>
    </row>
    <row r="46" spans="2:16" ht="27" customHeight="1" x14ac:dyDescent="0.25">
      <c r="B46" s="13" t="s">
        <v>83</v>
      </c>
      <c r="C46" s="67" t="s">
        <v>84</v>
      </c>
      <c r="D46" s="67"/>
      <c r="E46" s="67"/>
      <c r="F46" s="67"/>
      <c r="G46" s="67"/>
      <c r="H46" s="67"/>
      <c r="I46" s="67"/>
      <c r="J46" s="13" t="s">
        <v>4</v>
      </c>
      <c r="K46" s="14" t="s">
        <v>257</v>
      </c>
      <c r="L46" s="15"/>
      <c r="M46" s="16">
        <f t="shared" si="5"/>
        <v>0</v>
      </c>
      <c r="P46" s="7"/>
    </row>
    <row r="47" spans="2:16" ht="98.25" customHeight="1" x14ac:dyDescent="0.25">
      <c r="B47" s="13" t="s">
        <v>72</v>
      </c>
      <c r="C47" s="67" t="s">
        <v>73</v>
      </c>
      <c r="D47" s="67"/>
      <c r="E47" s="67"/>
      <c r="F47" s="67"/>
      <c r="G47" s="67"/>
      <c r="H47" s="67"/>
      <c r="I47" s="67"/>
      <c r="J47" s="13" t="s">
        <v>74</v>
      </c>
      <c r="K47" s="14" t="s">
        <v>256</v>
      </c>
      <c r="L47" s="15"/>
      <c r="M47" s="16">
        <f t="shared" si="5"/>
        <v>0</v>
      </c>
      <c r="P47" s="7"/>
    </row>
    <row r="48" spans="2:16" ht="33.950000000000003" customHeight="1" x14ac:dyDescent="0.25">
      <c r="B48" s="13" t="s">
        <v>79</v>
      </c>
      <c r="C48" s="67" t="s">
        <v>80</v>
      </c>
      <c r="D48" s="67"/>
      <c r="E48" s="67"/>
      <c r="F48" s="67"/>
      <c r="G48" s="67"/>
      <c r="H48" s="67"/>
      <c r="I48" s="67"/>
      <c r="J48" s="13" t="s">
        <v>31</v>
      </c>
      <c r="K48" s="14" t="s">
        <v>27</v>
      </c>
      <c r="L48" s="15"/>
      <c r="M48" s="16">
        <f t="shared" si="5"/>
        <v>0</v>
      </c>
    </row>
    <row r="49" spans="2:16" ht="31.5" customHeight="1" x14ac:dyDescent="0.25">
      <c r="B49" s="13" t="s">
        <v>125</v>
      </c>
      <c r="C49" s="67" t="s">
        <v>126</v>
      </c>
      <c r="D49" s="67" t="s">
        <v>31</v>
      </c>
      <c r="E49" s="67"/>
      <c r="F49" s="67"/>
      <c r="G49" s="67"/>
      <c r="H49" s="67"/>
      <c r="I49" s="67"/>
      <c r="J49" s="13" t="s">
        <v>31</v>
      </c>
      <c r="K49" s="14" t="s">
        <v>27</v>
      </c>
      <c r="L49" s="15"/>
      <c r="M49" s="16">
        <f t="shared" si="5"/>
        <v>0</v>
      </c>
      <c r="O49" s="7"/>
    </row>
    <row r="50" spans="2:16" ht="24" customHeight="1" x14ac:dyDescent="0.25">
      <c r="B50" s="13" t="s">
        <v>81</v>
      </c>
      <c r="C50" s="67" t="s">
        <v>82</v>
      </c>
      <c r="D50" s="67"/>
      <c r="E50" s="67"/>
      <c r="F50" s="67"/>
      <c r="G50" s="67"/>
      <c r="H50" s="67"/>
      <c r="I50" s="67"/>
      <c r="J50" s="13" t="s">
        <v>31</v>
      </c>
      <c r="K50" s="14" t="s">
        <v>109</v>
      </c>
      <c r="L50" s="15"/>
      <c r="M50" s="16">
        <f>K50*L50</f>
        <v>0</v>
      </c>
      <c r="O50" s="7"/>
    </row>
    <row r="51" spans="2:16" ht="24" customHeight="1" x14ac:dyDescent="0.25">
      <c r="B51" s="13" t="s">
        <v>215</v>
      </c>
      <c r="C51" s="67" t="s">
        <v>216</v>
      </c>
      <c r="D51" s="67"/>
      <c r="E51" s="67"/>
      <c r="F51" s="67"/>
      <c r="G51" s="67"/>
      <c r="H51" s="67"/>
      <c r="I51" s="67"/>
      <c r="J51" s="13" t="s">
        <v>31</v>
      </c>
      <c r="K51" s="14" t="s">
        <v>26</v>
      </c>
      <c r="L51" s="15"/>
      <c r="M51" s="16">
        <f>K51*L51</f>
        <v>0</v>
      </c>
      <c r="O51" s="7"/>
      <c r="P51" s="7"/>
    </row>
    <row r="52" spans="2:16" ht="18" customHeight="1" x14ac:dyDescent="0.25">
      <c r="B52" s="69" t="s">
        <v>24</v>
      </c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17">
        <f>SUM(M32:M51)</f>
        <v>0</v>
      </c>
      <c r="O52" s="7"/>
    </row>
    <row r="53" spans="2:16" ht="18" customHeight="1" x14ac:dyDescent="0.25">
      <c r="B53" s="68" t="s">
        <v>264</v>
      </c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O53" s="7"/>
    </row>
    <row r="54" spans="2:16" ht="95.25" customHeight="1" x14ac:dyDescent="0.25">
      <c r="B54" s="13" t="s">
        <v>265</v>
      </c>
      <c r="C54" s="67" t="s">
        <v>266</v>
      </c>
      <c r="D54" s="67"/>
      <c r="E54" s="67"/>
      <c r="F54" s="67"/>
      <c r="G54" s="67"/>
      <c r="H54" s="67"/>
      <c r="I54" s="67"/>
      <c r="J54" s="13" t="s">
        <v>1</v>
      </c>
      <c r="K54" s="14" t="s">
        <v>267</v>
      </c>
      <c r="L54" s="15"/>
      <c r="M54" s="16">
        <f t="shared" ref="M54" si="6">K54*L54</f>
        <v>0</v>
      </c>
      <c r="O54" s="7"/>
    </row>
    <row r="55" spans="2:16" ht="18" customHeight="1" x14ac:dyDescent="0.25">
      <c r="B55" s="69" t="s">
        <v>24</v>
      </c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17">
        <f>M54</f>
        <v>0</v>
      </c>
      <c r="O55" s="7"/>
    </row>
    <row r="56" spans="2:16" ht="18" customHeight="1" x14ac:dyDescent="0.25">
      <c r="B56" s="68" t="s">
        <v>20</v>
      </c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</row>
    <row r="57" spans="2:16" ht="52.5" customHeight="1" x14ac:dyDescent="0.25">
      <c r="B57" s="13" t="s">
        <v>59</v>
      </c>
      <c r="C57" s="67" t="s">
        <v>104</v>
      </c>
      <c r="D57" s="67"/>
      <c r="E57" s="67"/>
      <c r="F57" s="67"/>
      <c r="G57" s="67"/>
      <c r="H57" s="67"/>
      <c r="I57" s="67"/>
      <c r="J57" s="13" t="s">
        <v>1</v>
      </c>
      <c r="K57" s="14" t="s">
        <v>259</v>
      </c>
      <c r="L57" s="15"/>
      <c r="M57" s="16">
        <f t="shared" ref="M57:M60" si="7">K57*L57</f>
        <v>0</v>
      </c>
    </row>
    <row r="58" spans="2:16" ht="85.5" customHeight="1" x14ac:dyDescent="0.25">
      <c r="B58" s="13" t="s">
        <v>185</v>
      </c>
      <c r="C58" s="67" t="s">
        <v>186</v>
      </c>
      <c r="D58" s="67"/>
      <c r="E58" s="67"/>
      <c r="F58" s="67"/>
      <c r="G58" s="67"/>
      <c r="H58" s="67"/>
      <c r="I58" s="67"/>
      <c r="J58" s="13" t="s">
        <v>1</v>
      </c>
      <c r="K58" s="14" t="s">
        <v>258</v>
      </c>
      <c r="L58" s="15"/>
      <c r="M58" s="16">
        <f t="shared" si="7"/>
        <v>0</v>
      </c>
    </row>
    <row r="59" spans="2:16" ht="36" customHeight="1" x14ac:dyDescent="0.25">
      <c r="B59" s="13" t="s">
        <v>60</v>
      </c>
      <c r="C59" s="67" t="s">
        <v>30</v>
      </c>
      <c r="D59" s="67"/>
      <c r="E59" s="67"/>
      <c r="F59" s="67"/>
      <c r="G59" s="67"/>
      <c r="H59" s="67"/>
      <c r="I59" s="67"/>
      <c r="J59" s="13" t="s">
        <v>29</v>
      </c>
      <c r="K59" s="31">
        <f>0.8+0.8</f>
        <v>1.6</v>
      </c>
      <c r="L59" s="15"/>
      <c r="M59" s="16">
        <f t="shared" si="7"/>
        <v>0</v>
      </c>
      <c r="N59" s="1"/>
      <c r="O59" s="1"/>
    </row>
    <row r="60" spans="2:16" ht="79.5" customHeight="1" x14ac:dyDescent="0.25">
      <c r="B60" s="13" t="s">
        <v>38</v>
      </c>
      <c r="C60" s="67" t="s">
        <v>2</v>
      </c>
      <c r="D60" s="67" t="s">
        <v>1</v>
      </c>
      <c r="E60" s="67" t="s">
        <v>3</v>
      </c>
      <c r="F60" s="67"/>
      <c r="G60" s="67"/>
      <c r="H60" s="67"/>
      <c r="I60" s="67"/>
      <c r="J60" s="13" t="s">
        <v>1</v>
      </c>
      <c r="K60" s="14" t="s">
        <v>260</v>
      </c>
      <c r="L60" s="15"/>
      <c r="M60" s="16">
        <f t="shared" si="7"/>
        <v>0</v>
      </c>
      <c r="N60" s="1"/>
    </row>
    <row r="61" spans="2:16" ht="39.950000000000003" customHeight="1" x14ac:dyDescent="0.25">
      <c r="B61" s="13" t="s">
        <v>205</v>
      </c>
      <c r="C61" s="67" t="s">
        <v>206</v>
      </c>
      <c r="D61" s="67" t="s">
        <v>29</v>
      </c>
      <c r="E61" s="67" t="s">
        <v>207</v>
      </c>
      <c r="F61" s="67"/>
      <c r="G61" s="67"/>
      <c r="H61" s="67"/>
      <c r="I61" s="67"/>
      <c r="J61" s="13" t="s">
        <v>29</v>
      </c>
      <c r="K61" s="14" t="s">
        <v>261</v>
      </c>
      <c r="L61" s="15"/>
      <c r="M61" s="16">
        <f>K61*L61</f>
        <v>0</v>
      </c>
      <c r="N61" s="1"/>
    </row>
    <row r="62" spans="2:16" ht="39.950000000000003" customHeight="1" x14ac:dyDescent="0.25">
      <c r="B62" s="13" t="s">
        <v>208</v>
      </c>
      <c r="C62" s="67" t="s">
        <v>209</v>
      </c>
      <c r="D62" s="67"/>
      <c r="E62" s="67"/>
      <c r="F62" s="67"/>
      <c r="G62" s="67"/>
      <c r="H62" s="67"/>
      <c r="I62" s="67"/>
      <c r="J62" s="13" t="s">
        <v>29</v>
      </c>
      <c r="K62" s="14" t="s">
        <v>261</v>
      </c>
      <c r="L62" s="15"/>
      <c r="M62" s="16">
        <f>K62*L62</f>
        <v>0</v>
      </c>
      <c r="N62" s="1"/>
    </row>
    <row r="63" spans="2:16" ht="39.950000000000003" customHeight="1" x14ac:dyDescent="0.25">
      <c r="B63" s="13" t="s">
        <v>210</v>
      </c>
      <c r="C63" s="67" t="s">
        <v>211</v>
      </c>
      <c r="D63" s="67"/>
      <c r="E63" s="67"/>
      <c r="F63" s="67"/>
      <c r="G63" s="67"/>
      <c r="H63" s="67"/>
      <c r="I63" s="67"/>
      <c r="J63" s="13" t="s">
        <v>29</v>
      </c>
      <c r="K63" s="14" t="s">
        <v>261</v>
      </c>
      <c r="L63" s="15"/>
      <c r="M63" s="16">
        <f>K63*L63</f>
        <v>0</v>
      </c>
      <c r="N63" s="1"/>
    </row>
    <row r="64" spans="2:16" ht="79.5" customHeight="1" x14ac:dyDescent="0.25">
      <c r="B64" s="13" t="s">
        <v>119</v>
      </c>
      <c r="C64" s="67" t="s">
        <v>120</v>
      </c>
      <c r="D64" s="67"/>
      <c r="E64" s="67"/>
      <c r="F64" s="67"/>
      <c r="G64" s="67"/>
      <c r="H64" s="67"/>
      <c r="I64" s="67"/>
      <c r="J64" s="13" t="s">
        <v>1</v>
      </c>
      <c r="K64" s="14" t="s">
        <v>259</v>
      </c>
      <c r="L64" s="15"/>
      <c r="M64" s="16">
        <f t="shared" ref="M64:M66" si="8">K64*L64</f>
        <v>0</v>
      </c>
      <c r="N64" s="1"/>
    </row>
    <row r="65" spans="2:15" ht="42.75" customHeight="1" x14ac:dyDescent="0.25">
      <c r="B65" s="13" t="s">
        <v>189</v>
      </c>
      <c r="C65" s="67" t="s">
        <v>190</v>
      </c>
      <c r="D65" s="67"/>
      <c r="E65" s="67"/>
      <c r="F65" s="67"/>
      <c r="G65" s="67"/>
      <c r="H65" s="67"/>
      <c r="I65" s="67"/>
      <c r="J65" s="13" t="s">
        <v>29</v>
      </c>
      <c r="K65" s="14" t="s">
        <v>258</v>
      </c>
      <c r="L65" s="15"/>
      <c r="M65" s="16">
        <f t="shared" si="8"/>
        <v>0</v>
      </c>
      <c r="N65" s="1"/>
    </row>
    <row r="66" spans="2:15" ht="57" customHeight="1" x14ac:dyDescent="0.25">
      <c r="B66" s="13" t="s">
        <v>197</v>
      </c>
      <c r="C66" s="67" t="s">
        <v>198</v>
      </c>
      <c r="D66" s="67"/>
      <c r="E66" s="67"/>
      <c r="F66" s="67"/>
      <c r="G66" s="67"/>
      <c r="H66" s="67"/>
      <c r="I66" s="67"/>
      <c r="J66" s="13" t="s">
        <v>1</v>
      </c>
      <c r="K66" s="14" t="s">
        <v>262</v>
      </c>
      <c r="L66" s="15"/>
      <c r="M66" s="16">
        <f t="shared" si="8"/>
        <v>0</v>
      </c>
      <c r="N66" s="1"/>
    </row>
    <row r="67" spans="2:15" ht="51" customHeight="1" x14ac:dyDescent="0.25">
      <c r="B67" s="13" t="s">
        <v>91</v>
      </c>
      <c r="C67" s="67" t="s">
        <v>92</v>
      </c>
      <c r="D67" s="67"/>
      <c r="E67" s="67"/>
      <c r="F67" s="67"/>
      <c r="G67" s="67"/>
      <c r="H67" s="67"/>
      <c r="I67" s="67"/>
      <c r="J67" s="13" t="s">
        <v>1</v>
      </c>
      <c r="K67" s="31">
        <v>20.16</v>
      </c>
      <c r="L67" s="15"/>
      <c r="M67" s="16">
        <f>K67*L67</f>
        <v>0</v>
      </c>
      <c r="N67" s="5"/>
    </row>
    <row r="68" spans="2:15" ht="18" customHeight="1" x14ac:dyDescent="0.25">
      <c r="B68" s="69" t="s">
        <v>24</v>
      </c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17">
        <f>SUM(M57:M67)</f>
        <v>0</v>
      </c>
      <c r="N68" s="1"/>
      <c r="O68" s="1"/>
    </row>
    <row r="69" spans="2:15" ht="18" customHeight="1" x14ac:dyDescent="0.25">
      <c r="B69" s="68" t="s">
        <v>21</v>
      </c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1"/>
      <c r="O69" s="1"/>
    </row>
    <row r="70" spans="2:15" ht="81.75" customHeight="1" x14ac:dyDescent="0.25">
      <c r="B70" s="13" t="s">
        <v>95</v>
      </c>
      <c r="C70" s="70" t="s">
        <v>96</v>
      </c>
      <c r="D70" s="71"/>
      <c r="E70" s="71"/>
      <c r="F70" s="71"/>
      <c r="G70" s="71"/>
      <c r="H70" s="71"/>
      <c r="I70" s="72"/>
      <c r="J70" s="13" t="s">
        <v>4</v>
      </c>
      <c r="K70" s="31">
        <v>4</v>
      </c>
      <c r="L70" s="15"/>
      <c r="M70" s="16">
        <f t="shared" ref="M70" si="9">K70*L70</f>
        <v>0</v>
      </c>
      <c r="O70" s="29"/>
    </row>
    <row r="71" spans="2:15" ht="83.25" customHeight="1" x14ac:dyDescent="0.25">
      <c r="B71" s="13" t="s">
        <v>217</v>
      </c>
      <c r="C71" s="67" t="s">
        <v>218</v>
      </c>
      <c r="D71" s="67"/>
      <c r="E71" s="67"/>
      <c r="F71" s="67"/>
      <c r="G71" s="67"/>
      <c r="H71" s="67"/>
      <c r="I71" s="67"/>
      <c r="J71" s="13" t="s">
        <v>4</v>
      </c>
      <c r="K71" s="14" t="s">
        <v>109</v>
      </c>
      <c r="L71" s="15"/>
      <c r="M71" s="16">
        <f>K71*L71</f>
        <v>0</v>
      </c>
    </row>
    <row r="72" spans="2:15" ht="83.25" customHeight="1" x14ac:dyDescent="0.25">
      <c r="B72" s="13" t="s">
        <v>236</v>
      </c>
      <c r="C72" s="67" t="s">
        <v>237</v>
      </c>
      <c r="D72" s="67"/>
      <c r="E72" s="67"/>
      <c r="F72" s="67"/>
      <c r="G72" s="67"/>
      <c r="H72" s="67"/>
      <c r="I72" s="67"/>
      <c r="J72" s="13" t="s">
        <v>4</v>
      </c>
      <c r="K72" s="14" t="s">
        <v>27</v>
      </c>
      <c r="L72" s="15"/>
      <c r="M72" s="16">
        <f>K72*L72</f>
        <v>0</v>
      </c>
    </row>
    <row r="73" spans="2:15" ht="39.950000000000003" customHeight="1" x14ac:dyDescent="0.25">
      <c r="B73" s="13" t="s">
        <v>219</v>
      </c>
      <c r="C73" s="67" t="s">
        <v>220</v>
      </c>
      <c r="D73" s="67"/>
      <c r="E73" s="67"/>
      <c r="F73" s="67"/>
      <c r="G73" s="67"/>
      <c r="H73" s="67"/>
      <c r="I73" s="67"/>
      <c r="J73" s="13" t="s">
        <v>1</v>
      </c>
      <c r="K73" s="31">
        <f>(1.4*1)+(0.75*1*3)</f>
        <v>3.65</v>
      </c>
      <c r="L73" s="15"/>
      <c r="M73" s="16">
        <f t="shared" ref="M73:M76" si="10">K73*L73</f>
        <v>0</v>
      </c>
    </row>
    <row r="74" spans="2:15" ht="39.950000000000003" customHeight="1" x14ac:dyDescent="0.25">
      <c r="B74" s="13" t="s">
        <v>221</v>
      </c>
      <c r="C74" s="67" t="s">
        <v>222</v>
      </c>
      <c r="D74" s="67"/>
      <c r="E74" s="67"/>
      <c r="F74" s="67"/>
      <c r="G74" s="67"/>
      <c r="H74" s="67"/>
      <c r="I74" s="67"/>
      <c r="J74" s="13" t="s">
        <v>1</v>
      </c>
      <c r="K74" s="31">
        <f>K73+K75</f>
        <v>5.4499999999999993</v>
      </c>
      <c r="L74" s="15"/>
      <c r="M74" s="16">
        <f t="shared" si="10"/>
        <v>0</v>
      </c>
    </row>
    <row r="75" spans="2:15" ht="54.95" customHeight="1" x14ac:dyDescent="0.25">
      <c r="B75" s="13" t="s">
        <v>199</v>
      </c>
      <c r="C75" s="67" t="s">
        <v>200</v>
      </c>
      <c r="D75" s="67"/>
      <c r="E75" s="67"/>
      <c r="F75" s="67"/>
      <c r="G75" s="67"/>
      <c r="H75" s="67"/>
      <c r="I75" s="67"/>
      <c r="J75" s="13" t="s">
        <v>1</v>
      </c>
      <c r="K75" s="31">
        <f>0.6*1*3</f>
        <v>1.7999999999999998</v>
      </c>
      <c r="L75" s="15"/>
      <c r="M75" s="16">
        <f t="shared" si="10"/>
        <v>0</v>
      </c>
    </row>
    <row r="76" spans="2:15" ht="78" customHeight="1" x14ac:dyDescent="0.25">
      <c r="B76" s="13" t="s">
        <v>238</v>
      </c>
      <c r="C76" s="67" t="s">
        <v>239</v>
      </c>
      <c r="D76" s="67"/>
      <c r="E76" s="67"/>
      <c r="F76" s="67"/>
      <c r="G76" s="67"/>
      <c r="H76" s="67"/>
      <c r="I76" s="67"/>
      <c r="J76" s="13" t="s">
        <v>4</v>
      </c>
      <c r="K76" s="14" t="s">
        <v>240</v>
      </c>
      <c r="L76" s="15"/>
      <c r="M76" s="16">
        <f t="shared" si="10"/>
        <v>0</v>
      </c>
    </row>
    <row r="77" spans="2:15" ht="18" customHeight="1" x14ac:dyDescent="0.25">
      <c r="B77" s="69" t="s">
        <v>24</v>
      </c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18">
        <f>SUM(M70:M76)</f>
        <v>0</v>
      </c>
    </row>
    <row r="78" spans="2:15" ht="18" customHeight="1" x14ac:dyDescent="0.25">
      <c r="B78" s="68" t="s">
        <v>56</v>
      </c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</row>
    <row r="79" spans="2:15" ht="69.75" customHeight="1" x14ac:dyDescent="0.25">
      <c r="B79" s="13" t="s">
        <v>100</v>
      </c>
      <c r="C79" s="67" t="s">
        <v>101</v>
      </c>
      <c r="D79" s="67"/>
      <c r="E79" s="67"/>
      <c r="F79" s="67"/>
      <c r="G79" s="67"/>
      <c r="H79" s="67"/>
      <c r="I79" s="67"/>
      <c r="J79" s="13" t="s">
        <v>4</v>
      </c>
      <c r="K79" s="14" t="s">
        <v>26</v>
      </c>
      <c r="L79" s="15"/>
      <c r="M79" s="16">
        <f t="shared" ref="M79:M98" si="11">K79*L79</f>
        <v>0</v>
      </c>
    </row>
    <row r="80" spans="2:15" ht="85.5" customHeight="1" x14ac:dyDescent="0.25">
      <c r="B80" s="13" t="s">
        <v>173</v>
      </c>
      <c r="C80" s="67" t="s">
        <v>174</v>
      </c>
      <c r="D80" s="67"/>
      <c r="E80" s="67"/>
      <c r="F80" s="67"/>
      <c r="G80" s="67"/>
      <c r="H80" s="67"/>
      <c r="I80" s="67"/>
      <c r="J80" s="13" t="s">
        <v>4</v>
      </c>
      <c r="K80" s="14" t="s">
        <v>26</v>
      </c>
      <c r="L80" s="15"/>
      <c r="M80" s="16">
        <f>K80*L80</f>
        <v>0</v>
      </c>
    </row>
    <row r="81" spans="2:18" ht="60" customHeight="1" x14ac:dyDescent="0.25">
      <c r="B81" s="13" t="s">
        <v>155</v>
      </c>
      <c r="C81" s="67" t="s">
        <v>156</v>
      </c>
      <c r="D81" s="67"/>
      <c r="E81" s="67"/>
      <c r="F81" s="67"/>
      <c r="G81" s="67"/>
      <c r="H81" s="67"/>
      <c r="I81" s="67"/>
      <c r="J81" s="13" t="s">
        <v>4</v>
      </c>
      <c r="K81" s="14" t="s">
        <v>26</v>
      </c>
      <c r="L81" s="15"/>
      <c r="M81" s="16">
        <f t="shared" si="11"/>
        <v>0</v>
      </c>
    </row>
    <row r="82" spans="2:18" ht="55.5" customHeight="1" x14ac:dyDescent="0.25">
      <c r="B82" s="13" t="s">
        <v>159</v>
      </c>
      <c r="C82" s="67" t="s">
        <v>160</v>
      </c>
      <c r="D82" s="67"/>
      <c r="E82" s="67"/>
      <c r="F82" s="67"/>
      <c r="G82" s="67"/>
      <c r="H82" s="67"/>
      <c r="I82" s="67"/>
      <c r="J82" s="13" t="s">
        <v>4</v>
      </c>
      <c r="K82" s="14" t="s">
        <v>26</v>
      </c>
      <c r="L82" s="15"/>
      <c r="M82" s="16">
        <f t="shared" si="11"/>
        <v>0</v>
      </c>
      <c r="O82" s="43"/>
    </row>
    <row r="83" spans="2:18" ht="45" customHeight="1" x14ac:dyDescent="0.25">
      <c r="B83" s="13" t="s">
        <v>167</v>
      </c>
      <c r="C83" s="67" t="s">
        <v>168</v>
      </c>
      <c r="D83" s="67"/>
      <c r="E83" s="67"/>
      <c r="F83" s="67"/>
      <c r="G83" s="67"/>
      <c r="H83" s="67"/>
      <c r="I83" s="67"/>
      <c r="J83" s="13" t="s">
        <v>4</v>
      </c>
      <c r="K83" s="14" t="s">
        <v>240</v>
      </c>
      <c r="L83" s="15"/>
      <c r="M83" s="16">
        <f t="shared" ref="M83" si="12">K83*L83</f>
        <v>0</v>
      </c>
    </row>
    <row r="84" spans="2:18" ht="42.75" customHeight="1" x14ac:dyDescent="0.25">
      <c r="B84" s="13" t="s">
        <v>157</v>
      </c>
      <c r="C84" s="67" t="s">
        <v>158</v>
      </c>
      <c r="D84" s="67"/>
      <c r="E84" s="67"/>
      <c r="F84" s="67"/>
      <c r="G84" s="67"/>
      <c r="H84" s="67"/>
      <c r="I84" s="67"/>
      <c r="J84" s="13" t="s">
        <v>29</v>
      </c>
      <c r="K84" s="14" t="s">
        <v>71</v>
      </c>
      <c r="L84" s="15"/>
      <c r="M84" s="16">
        <f t="shared" si="11"/>
        <v>0</v>
      </c>
    </row>
    <row r="85" spans="2:18" ht="39.950000000000003" customHeight="1" x14ac:dyDescent="0.25">
      <c r="B85" s="13" t="s">
        <v>102</v>
      </c>
      <c r="C85" s="67" t="s">
        <v>103</v>
      </c>
      <c r="D85" s="67"/>
      <c r="E85" s="67"/>
      <c r="F85" s="67"/>
      <c r="G85" s="67"/>
      <c r="H85" s="67"/>
      <c r="I85" s="67"/>
      <c r="J85" s="13" t="s">
        <v>4</v>
      </c>
      <c r="K85" s="14" t="s">
        <v>241</v>
      </c>
      <c r="L85" s="15"/>
      <c r="M85" s="16">
        <f>K85*L85</f>
        <v>0</v>
      </c>
      <c r="O85" s="30"/>
      <c r="P85" s="30"/>
      <c r="Q85" s="30"/>
      <c r="R85" s="30"/>
    </row>
    <row r="86" spans="2:18" ht="39.950000000000003" customHeight="1" x14ac:dyDescent="0.25">
      <c r="B86" s="13" t="s">
        <v>195</v>
      </c>
      <c r="C86" s="67" t="s">
        <v>196</v>
      </c>
      <c r="D86" s="67"/>
      <c r="E86" s="67"/>
      <c r="F86" s="67"/>
      <c r="G86" s="67"/>
      <c r="H86" s="67"/>
      <c r="I86" s="67"/>
      <c r="J86" s="13" t="s">
        <v>4</v>
      </c>
      <c r="K86" s="14" t="s">
        <v>109</v>
      </c>
      <c r="L86" s="15"/>
      <c r="M86" s="16">
        <f>K86*L86</f>
        <v>0</v>
      </c>
      <c r="O86" s="30"/>
      <c r="P86" s="30"/>
      <c r="Q86" s="30"/>
      <c r="R86" s="30"/>
    </row>
    <row r="87" spans="2:18" ht="78.75" customHeight="1" x14ac:dyDescent="0.25">
      <c r="B87" s="13" t="s">
        <v>122</v>
      </c>
      <c r="C87" s="67" t="s">
        <v>123</v>
      </c>
      <c r="D87" s="67"/>
      <c r="E87" s="67"/>
      <c r="F87" s="67"/>
      <c r="G87" s="67"/>
      <c r="H87" s="67"/>
      <c r="I87" s="67"/>
      <c r="J87" s="13" t="s">
        <v>4</v>
      </c>
      <c r="K87" s="14" t="s">
        <v>247</v>
      </c>
      <c r="L87" s="15"/>
      <c r="M87" s="16">
        <f t="shared" si="11"/>
        <v>0</v>
      </c>
      <c r="O87" s="30"/>
      <c r="P87" s="30"/>
      <c r="Q87" s="30"/>
      <c r="R87" s="30"/>
    </row>
    <row r="88" spans="2:18" ht="78.75" customHeight="1" x14ac:dyDescent="0.25">
      <c r="B88" s="13" t="s">
        <v>269</v>
      </c>
      <c r="C88" s="67" t="s">
        <v>270</v>
      </c>
      <c r="D88" s="67" t="s">
        <v>4</v>
      </c>
      <c r="E88" s="67" t="s">
        <v>271</v>
      </c>
      <c r="F88" s="67"/>
      <c r="G88" s="67"/>
      <c r="H88" s="67"/>
      <c r="I88" s="67"/>
      <c r="J88" s="13" t="s">
        <v>4</v>
      </c>
      <c r="K88" s="14" t="s">
        <v>272</v>
      </c>
      <c r="L88" s="15"/>
      <c r="M88" s="16">
        <f t="shared" ref="M88" si="13">K88*L88</f>
        <v>0</v>
      </c>
      <c r="O88" s="30"/>
      <c r="P88" s="30"/>
      <c r="Q88" s="30"/>
      <c r="R88" s="30"/>
    </row>
    <row r="89" spans="2:18" ht="54.75" customHeight="1" x14ac:dyDescent="0.25">
      <c r="B89" s="13" t="s">
        <v>171</v>
      </c>
      <c r="C89" s="67" t="s">
        <v>172</v>
      </c>
      <c r="D89" s="67"/>
      <c r="E89" s="67"/>
      <c r="F89" s="67"/>
      <c r="G89" s="67"/>
      <c r="H89" s="67"/>
      <c r="I89" s="67"/>
      <c r="J89" s="13" t="s">
        <v>4</v>
      </c>
      <c r="K89" s="14" t="s">
        <v>26</v>
      </c>
      <c r="L89" s="15"/>
      <c r="M89" s="16">
        <f>K89*L89</f>
        <v>0</v>
      </c>
    </row>
    <row r="90" spans="2:18" ht="39.950000000000003" customHeight="1" x14ac:dyDescent="0.25">
      <c r="B90" s="13" t="s">
        <v>177</v>
      </c>
      <c r="C90" s="67" t="s">
        <v>178</v>
      </c>
      <c r="D90" s="67"/>
      <c r="E90" s="67"/>
      <c r="F90" s="67"/>
      <c r="G90" s="67"/>
      <c r="H90" s="67"/>
      <c r="I90" s="67"/>
      <c r="J90" s="13" t="s">
        <v>4</v>
      </c>
      <c r="K90" s="14" t="s">
        <v>240</v>
      </c>
      <c r="L90" s="15"/>
      <c r="M90" s="16">
        <f t="shared" ref="M90:M96" si="14">K90*L90</f>
        <v>0</v>
      </c>
    </row>
    <row r="91" spans="2:18" ht="39.950000000000003" customHeight="1" x14ac:dyDescent="0.25">
      <c r="B91" s="13" t="s">
        <v>179</v>
      </c>
      <c r="C91" s="67" t="s">
        <v>180</v>
      </c>
      <c r="D91" s="67"/>
      <c r="E91" s="67"/>
      <c r="F91" s="67"/>
      <c r="G91" s="67"/>
      <c r="H91" s="67"/>
      <c r="I91" s="67"/>
      <c r="J91" s="13" t="s">
        <v>4</v>
      </c>
      <c r="K91" s="14" t="s">
        <v>241</v>
      </c>
      <c r="L91" s="15"/>
      <c r="M91" s="16">
        <f t="shared" si="14"/>
        <v>0</v>
      </c>
    </row>
    <row r="92" spans="2:18" ht="39.950000000000003" customHeight="1" x14ac:dyDescent="0.25">
      <c r="B92" s="13" t="s">
        <v>242</v>
      </c>
      <c r="C92" s="67" t="s">
        <v>243</v>
      </c>
      <c r="D92" s="67"/>
      <c r="E92" s="67"/>
      <c r="F92" s="67"/>
      <c r="G92" s="67"/>
      <c r="H92" s="67"/>
      <c r="I92" s="67"/>
      <c r="J92" s="13" t="s">
        <v>4</v>
      </c>
      <c r="K92" s="14" t="s">
        <v>241</v>
      </c>
      <c r="L92" s="15"/>
      <c r="M92" s="16">
        <f t="shared" si="14"/>
        <v>0</v>
      </c>
    </row>
    <row r="93" spans="2:18" ht="81" customHeight="1" x14ac:dyDescent="0.25">
      <c r="B93" s="13" t="s">
        <v>182</v>
      </c>
      <c r="C93" s="67" t="s">
        <v>183</v>
      </c>
      <c r="D93" s="67" t="s">
        <v>4</v>
      </c>
      <c r="E93" s="67" t="s">
        <v>184</v>
      </c>
      <c r="F93" s="67"/>
      <c r="G93" s="67"/>
      <c r="H93" s="67"/>
      <c r="I93" s="67"/>
      <c r="J93" s="13" t="s">
        <v>4</v>
      </c>
      <c r="K93" s="14" t="s">
        <v>27</v>
      </c>
      <c r="L93" s="15"/>
      <c r="M93" s="16">
        <f t="shared" si="14"/>
        <v>0</v>
      </c>
    </row>
    <row r="94" spans="2:18" ht="39" customHeight="1" x14ac:dyDescent="0.25">
      <c r="B94" s="13" t="s">
        <v>249</v>
      </c>
      <c r="C94" s="67" t="s">
        <v>250</v>
      </c>
      <c r="D94" s="67"/>
      <c r="E94" s="67"/>
      <c r="F94" s="67"/>
      <c r="G94" s="67"/>
      <c r="H94" s="67"/>
      <c r="I94" s="67"/>
      <c r="J94" s="13" t="s">
        <v>29</v>
      </c>
      <c r="K94" s="14" t="s">
        <v>244</v>
      </c>
      <c r="L94" s="15"/>
      <c r="M94" s="16">
        <f t="shared" si="14"/>
        <v>0</v>
      </c>
    </row>
    <row r="95" spans="2:18" ht="50.25" customHeight="1" x14ac:dyDescent="0.25">
      <c r="B95" s="13" t="s">
        <v>191</v>
      </c>
      <c r="C95" s="67" t="s">
        <v>192</v>
      </c>
      <c r="D95" s="67"/>
      <c r="E95" s="67"/>
      <c r="F95" s="67"/>
      <c r="G95" s="67"/>
      <c r="H95" s="67"/>
      <c r="I95" s="67"/>
      <c r="J95" s="13" t="s">
        <v>4</v>
      </c>
      <c r="K95" s="14" t="s">
        <v>27</v>
      </c>
      <c r="L95" s="15"/>
      <c r="M95" s="16">
        <f t="shared" si="14"/>
        <v>0</v>
      </c>
    </row>
    <row r="96" spans="2:18" ht="48.75" customHeight="1" x14ac:dyDescent="0.25">
      <c r="B96" s="13" t="s">
        <v>193</v>
      </c>
      <c r="C96" s="67" t="s">
        <v>194</v>
      </c>
      <c r="D96" s="67"/>
      <c r="E96" s="67"/>
      <c r="F96" s="67"/>
      <c r="G96" s="67"/>
      <c r="H96" s="67"/>
      <c r="I96" s="67"/>
      <c r="J96" s="13" t="s">
        <v>4</v>
      </c>
      <c r="K96" s="14" t="s">
        <v>241</v>
      </c>
      <c r="L96" s="15"/>
      <c r="M96" s="16">
        <f t="shared" si="14"/>
        <v>0</v>
      </c>
    </row>
    <row r="97" spans="2:19" ht="69.75" customHeight="1" x14ac:dyDescent="0.25">
      <c r="B97" s="13" t="s">
        <v>245</v>
      </c>
      <c r="C97" s="67" t="s">
        <v>246</v>
      </c>
      <c r="D97" s="67"/>
      <c r="E97" s="67"/>
      <c r="F97" s="67"/>
      <c r="G97" s="67"/>
      <c r="H97" s="67"/>
      <c r="I97" s="67"/>
      <c r="J97" s="13" t="s">
        <v>29</v>
      </c>
      <c r="K97" s="14" t="s">
        <v>27</v>
      </c>
      <c r="L97" s="15"/>
      <c r="M97" s="16">
        <f t="shared" ref="M97" si="15">K97*L97</f>
        <v>0</v>
      </c>
    </row>
    <row r="98" spans="2:19" ht="52.5" customHeight="1" x14ac:dyDescent="0.25">
      <c r="B98" s="13" t="s">
        <v>181</v>
      </c>
      <c r="C98" s="67" t="s">
        <v>121</v>
      </c>
      <c r="D98" s="67" t="s">
        <v>4</v>
      </c>
      <c r="E98" s="67"/>
      <c r="F98" s="67"/>
      <c r="G98" s="67"/>
      <c r="H98" s="67"/>
      <c r="I98" s="67"/>
      <c r="J98" s="13" t="s">
        <v>4</v>
      </c>
      <c r="K98" s="14" t="s">
        <v>248</v>
      </c>
      <c r="L98" s="15"/>
      <c r="M98" s="16">
        <f t="shared" si="11"/>
        <v>0</v>
      </c>
    </row>
    <row r="99" spans="2:19" ht="18" customHeight="1" x14ac:dyDescent="0.25">
      <c r="B99" s="69" t="s">
        <v>24</v>
      </c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17">
        <f>SUM(M79:M98)</f>
        <v>0</v>
      </c>
    </row>
    <row r="100" spans="2:19" ht="18" customHeight="1" x14ac:dyDescent="0.25">
      <c r="B100" s="68" t="s">
        <v>22</v>
      </c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</row>
    <row r="101" spans="2:19" ht="66" customHeight="1" x14ac:dyDescent="0.25">
      <c r="B101" s="13" t="s">
        <v>212</v>
      </c>
      <c r="C101" s="67" t="s">
        <v>213</v>
      </c>
      <c r="D101" s="67"/>
      <c r="E101" s="67"/>
      <c r="F101" s="67"/>
      <c r="G101" s="67"/>
      <c r="H101" s="67"/>
      <c r="I101" s="67"/>
      <c r="J101" s="13" t="s">
        <v>1</v>
      </c>
      <c r="K101" s="14" t="s">
        <v>255</v>
      </c>
      <c r="L101" s="15"/>
      <c r="M101" s="16">
        <f t="shared" ref="M101:M102" si="16">K101*L101</f>
        <v>0</v>
      </c>
    </row>
    <row r="102" spans="2:19" ht="66" customHeight="1" x14ac:dyDescent="0.25">
      <c r="B102" s="13" t="s">
        <v>37</v>
      </c>
      <c r="C102" s="67" t="s">
        <v>9</v>
      </c>
      <c r="D102" s="67" t="s">
        <v>1</v>
      </c>
      <c r="E102" s="67" t="s">
        <v>10</v>
      </c>
      <c r="F102" s="67"/>
      <c r="G102" s="67"/>
      <c r="H102" s="67"/>
      <c r="I102" s="67"/>
      <c r="J102" s="13" t="s">
        <v>1</v>
      </c>
      <c r="K102" s="14" t="s">
        <v>255</v>
      </c>
      <c r="L102" s="15"/>
      <c r="M102" s="16">
        <f t="shared" si="16"/>
        <v>0</v>
      </c>
      <c r="P102" s="30"/>
      <c r="Q102" s="30"/>
      <c r="R102" s="30"/>
      <c r="S102" s="30"/>
    </row>
    <row r="103" spans="2:19" ht="18" customHeight="1" x14ac:dyDescent="0.25">
      <c r="B103" s="69" t="s">
        <v>24</v>
      </c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17">
        <f>SUM(M101:M102)</f>
        <v>0</v>
      </c>
    </row>
    <row r="104" spans="2:19" ht="18" customHeight="1" x14ac:dyDescent="0.25">
      <c r="B104" s="68" t="s">
        <v>23</v>
      </c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</row>
    <row r="105" spans="2:19" ht="54" customHeight="1" x14ac:dyDescent="0.25">
      <c r="B105" s="13" t="s">
        <v>93</v>
      </c>
      <c r="C105" s="67" t="s">
        <v>94</v>
      </c>
      <c r="D105" s="67" t="s">
        <v>4</v>
      </c>
      <c r="E105" s="67">
        <v>126</v>
      </c>
      <c r="F105" s="67"/>
      <c r="G105" s="67"/>
      <c r="H105" s="67"/>
      <c r="I105" s="67"/>
      <c r="J105" s="13" t="s">
        <v>4</v>
      </c>
      <c r="K105" s="14" t="s">
        <v>109</v>
      </c>
      <c r="L105" s="15"/>
      <c r="M105" s="16">
        <f t="shared" ref="M105:M108" si="17">K105*L105</f>
        <v>0</v>
      </c>
    </row>
    <row r="106" spans="2:19" ht="40.5" customHeight="1" x14ac:dyDescent="0.25">
      <c r="B106" s="13" t="s">
        <v>127</v>
      </c>
      <c r="C106" s="67" t="s">
        <v>128</v>
      </c>
      <c r="D106" s="67"/>
      <c r="E106" s="67"/>
      <c r="F106" s="67"/>
      <c r="G106" s="67"/>
      <c r="H106" s="67"/>
      <c r="I106" s="67"/>
      <c r="J106" s="13" t="s">
        <v>4</v>
      </c>
      <c r="K106" s="14" t="s">
        <v>26</v>
      </c>
      <c r="L106" s="16"/>
      <c r="M106" s="16">
        <f t="shared" si="17"/>
        <v>0</v>
      </c>
    </row>
    <row r="107" spans="2:19" ht="40.5" customHeight="1" x14ac:dyDescent="0.25">
      <c r="B107" s="13" t="s">
        <v>169</v>
      </c>
      <c r="C107" s="67" t="s">
        <v>170</v>
      </c>
      <c r="D107" s="67"/>
      <c r="E107" s="67"/>
      <c r="F107" s="67"/>
      <c r="G107" s="67"/>
      <c r="H107" s="67"/>
      <c r="I107" s="67"/>
      <c r="J107" s="13" t="s">
        <v>4</v>
      </c>
      <c r="K107" s="14" t="s">
        <v>26</v>
      </c>
      <c r="L107" s="16"/>
      <c r="M107" s="16">
        <f t="shared" si="17"/>
        <v>0</v>
      </c>
    </row>
    <row r="108" spans="2:19" ht="41.25" customHeight="1" x14ac:dyDescent="0.25">
      <c r="B108" s="13" t="s">
        <v>98</v>
      </c>
      <c r="C108" s="67" t="s">
        <v>99</v>
      </c>
      <c r="D108" s="67"/>
      <c r="E108" s="67"/>
      <c r="F108" s="67"/>
      <c r="G108" s="67"/>
      <c r="H108" s="67"/>
      <c r="I108" s="67"/>
      <c r="J108" s="13" t="s">
        <v>4</v>
      </c>
      <c r="K108" s="14" t="s">
        <v>26</v>
      </c>
      <c r="L108" s="15"/>
      <c r="M108" s="16">
        <f t="shared" si="17"/>
        <v>0</v>
      </c>
    </row>
    <row r="109" spans="2:19" ht="39" customHeight="1" x14ac:dyDescent="0.25">
      <c r="B109" s="13" t="s">
        <v>161</v>
      </c>
      <c r="C109" s="67" t="s">
        <v>162</v>
      </c>
      <c r="D109" s="67"/>
      <c r="E109" s="67"/>
      <c r="F109" s="67"/>
      <c r="G109" s="67"/>
      <c r="H109" s="67"/>
      <c r="I109" s="67"/>
      <c r="J109" s="13" t="s">
        <v>4</v>
      </c>
      <c r="K109" s="14" t="s">
        <v>109</v>
      </c>
      <c r="L109" s="15"/>
      <c r="M109" s="16">
        <f t="shared" ref="M109:M118" si="18">K109*L109</f>
        <v>0</v>
      </c>
    </row>
    <row r="110" spans="2:19" ht="39" customHeight="1" x14ac:dyDescent="0.25">
      <c r="B110" s="13" t="s">
        <v>163</v>
      </c>
      <c r="C110" s="67" t="s">
        <v>164</v>
      </c>
      <c r="D110" s="67"/>
      <c r="E110" s="67"/>
      <c r="F110" s="67"/>
      <c r="G110" s="67"/>
      <c r="H110" s="67"/>
      <c r="I110" s="67"/>
      <c r="J110" s="13" t="s">
        <v>4</v>
      </c>
      <c r="K110" s="14" t="s">
        <v>26</v>
      </c>
      <c r="L110" s="15"/>
      <c r="M110" s="16">
        <f t="shared" si="18"/>
        <v>0</v>
      </c>
    </row>
    <row r="111" spans="2:19" ht="25.5" customHeight="1" x14ac:dyDescent="0.25">
      <c r="B111" s="13" t="s">
        <v>165</v>
      </c>
      <c r="C111" s="67" t="s">
        <v>166</v>
      </c>
      <c r="D111" s="67"/>
      <c r="E111" s="67"/>
      <c r="F111" s="67"/>
      <c r="G111" s="67"/>
      <c r="H111" s="67"/>
      <c r="I111" s="67"/>
      <c r="J111" s="13" t="s">
        <v>4</v>
      </c>
      <c r="K111" s="14" t="s">
        <v>109</v>
      </c>
      <c r="L111" s="15"/>
      <c r="M111" s="16">
        <f t="shared" si="18"/>
        <v>0</v>
      </c>
    </row>
    <row r="112" spans="2:19" ht="54" customHeight="1" x14ac:dyDescent="0.25">
      <c r="B112" s="13" t="s">
        <v>112</v>
      </c>
      <c r="C112" s="67" t="s">
        <v>113</v>
      </c>
      <c r="D112" s="67"/>
      <c r="E112" s="67"/>
      <c r="F112" s="67"/>
      <c r="G112" s="67"/>
      <c r="H112" s="67"/>
      <c r="I112" s="67"/>
      <c r="J112" s="13" t="s">
        <v>4</v>
      </c>
      <c r="K112" s="14" t="s">
        <v>26</v>
      </c>
      <c r="L112" s="16"/>
      <c r="M112" s="16">
        <f t="shared" si="18"/>
        <v>0</v>
      </c>
    </row>
    <row r="113" spans="2:13" ht="41.25" customHeight="1" x14ac:dyDescent="0.25">
      <c r="B113" s="13" t="s">
        <v>110</v>
      </c>
      <c r="C113" s="67" t="s">
        <v>111</v>
      </c>
      <c r="D113" s="67"/>
      <c r="E113" s="67"/>
      <c r="F113" s="67"/>
      <c r="G113" s="67"/>
      <c r="H113" s="67"/>
      <c r="I113" s="67"/>
      <c r="J113" s="13" t="s">
        <v>4</v>
      </c>
      <c r="K113" s="14" t="s">
        <v>26</v>
      </c>
      <c r="L113" s="15"/>
      <c r="M113" s="16">
        <f t="shared" si="18"/>
        <v>0</v>
      </c>
    </row>
    <row r="114" spans="2:13" ht="41.25" customHeight="1" x14ac:dyDescent="0.25">
      <c r="B114" s="13" t="s">
        <v>175</v>
      </c>
      <c r="C114" s="67" t="s">
        <v>176</v>
      </c>
      <c r="D114" s="67"/>
      <c r="E114" s="67"/>
      <c r="F114" s="67"/>
      <c r="G114" s="67"/>
      <c r="H114" s="67"/>
      <c r="I114" s="67"/>
      <c r="J114" s="13" t="s">
        <v>4</v>
      </c>
      <c r="K114" s="14" t="s">
        <v>26</v>
      </c>
      <c r="L114" s="15"/>
      <c r="M114" s="16">
        <f t="shared" si="18"/>
        <v>0</v>
      </c>
    </row>
    <row r="115" spans="2:13" ht="57" customHeight="1" x14ac:dyDescent="0.25">
      <c r="B115" s="13" t="s">
        <v>187</v>
      </c>
      <c r="C115" s="67" t="s">
        <v>188</v>
      </c>
      <c r="D115" s="67" t="s">
        <v>4</v>
      </c>
      <c r="E115" s="67"/>
      <c r="F115" s="67"/>
      <c r="G115" s="67"/>
      <c r="H115" s="67"/>
      <c r="I115" s="67"/>
      <c r="J115" s="13" t="s">
        <v>4</v>
      </c>
      <c r="K115" s="14" t="s">
        <v>240</v>
      </c>
      <c r="L115" s="15"/>
      <c r="M115" s="16">
        <f t="shared" si="18"/>
        <v>0</v>
      </c>
    </row>
    <row r="116" spans="2:13" ht="69.75" customHeight="1" x14ac:dyDescent="0.25">
      <c r="B116" s="13" t="s">
        <v>223</v>
      </c>
      <c r="C116" s="67" t="s">
        <v>224</v>
      </c>
      <c r="D116" s="67"/>
      <c r="E116" s="67"/>
      <c r="F116" s="67"/>
      <c r="G116" s="67"/>
      <c r="H116" s="67"/>
      <c r="I116" s="67"/>
      <c r="J116" s="13" t="s">
        <v>29</v>
      </c>
      <c r="K116" s="31">
        <f>2.63+3.65</f>
        <v>6.2799999999999994</v>
      </c>
      <c r="L116" s="15"/>
      <c r="M116" s="16">
        <f t="shared" si="18"/>
        <v>0</v>
      </c>
    </row>
    <row r="117" spans="2:13" ht="82.5" customHeight="1" x14ac:dyDescent="0.25">
      <c r="B117" s="13" t="s">
        <v>225</v>
      </c>
      <c r="C117" s="67" t="s">
        <v>226</v>
      </c>
      <c r="D117" s="67"/>
      <c r="E117" s="67"/>
      <c r="F117" s="67"/>
      <c r="G117" s="67"/>
      <c r="H117" s="67"/>
      <c r="I117" s="67"/>
      <c r="J117" s="13" t="s">
        <v>4</v>
      </c>
      <c r="K117" s="14" t="s">
        <v>26</v>
      </c>
      <c r="L117" s="15"/>
      <c r="M117" s="16">
        <f t="shared" si="18"/>
        <v>0</v>
      </c>
    </row>
    <row r="118" spans="2:13" ht="56.25" customHeight="1" x14ac:dyDescent="0.25">
      <c r="B118" s="13" t="s">
        <v>251</v>
      </c>
      <c r="C118" s="67" t="s">
        <v>252</v>
      </c>
      <c r="D118" s="67"/>
      <c r="E118" s="67"/>
      <c r="F118" s="67"/>
      <c r="G118" s="67"/>
      <c r="H118" s="67"/>
      <c r="I118" s="67"/>
      <c r="J118" s="13" t="s">
        <v>4</v>
      </c>
      <c r="K118" s="14" t="s">
        <v>26</v>
      </c>
      <c r="L118" s="15"/>
      <c r="M118" s="16">
        <f t="shared" si="18"/>
        <v>0</v>
      </c>
    </row>
    <row r="119" spans="2:13" ht="43.5" customHeight="1" x14ac:dyDescent="0.25">
      <c r="B119" s="13" t="s">
        <v>253</v>
      </c>
      <c r="C119" s="67" t="s">
        <v>254</v>
      </c>
      <c r="D119" s="67"/>
      <c r="E119" s="67"/>
      <c r="F119" s="67"/>
      <c r="G119" s="67"/>
      <c r="H119" s="67"/>
      <c r="I119" s="67"/>
      <c r="J119" s="13" t="s">
        <v>4</v>
      </c>
      <c r="K119" s="14" t="s">
        <v>26</v>
      </c>
      <c r="L119" s="15"/>
      <c r="M119" s="16">
        <f t="shared" ref="M119" si="19">K119*L119</f>
        <v>0</v>
      </c>
    </row>
    <row r="120" spans="2:13" ht="59.25" customHeight="1" x14ac:dyDescent="0.25">
      <c r="B120" s="13" t="s">
        <v>201</v>
      </c>
      <c r="C120" s="67" t="s">
        <v>202</v>
      </c>
      <c r="D120" s="67"/>
      <c r="E120" s="67"/>
      <c r="F120" s="67"/>
      <c r="G120" s="67"/>
      <c r="H120" s="67"/>
      <c r="I120" s="67"/>
      <c r="J120" s="13" t="s">
        <v>203</v>
      </c>
      <c r="K120" s="14" t="s">
        <v>204</v>
      </c>
      <c r="L120" s="15"/>
      <c r="M120" s="16">
        <f>K120*L120</f>
        <v>0</v>
      </c>
    </row>
    <row r="121" spans="2:13" ht="43.5" customHeight="1" x14ac:dyDescent="0.25">
      <c r="B121" s="13" t="s">
        <v>227</v>
      </c>
      <c r="C121" s="67" t="s">
        <v>228</v>
      </c>
      <c r="D121" s="67"/>
      <c r="E121" s="67"/>
      <c r="F121" s="67"/>
      <c r="G121" s="67"/>
      <c r="H121" s="67"/>
      <c r="I121" s="67"/>
      <c r="J121" s="13" t="s">
        <v>4</v>
      </c>
      <c r="K121" s="14" t="s">
        <v>244</v>
      </c>
      <c r="L121" s="15"/>
      <c r="M121" s="16">
        <f t="shared" ref="M121" si="20">K121*L121</f>
        <v>0</v>
      </c>
    </row>
    <row r="122" spans="2:13" ht="18" customHeight="1" x14ac:dyDescent="0.25">
      <c r="B122" s="69" t="s">
        <v>24</v>
      </c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17">
        <f>SUM(M105:M121)</f>
        <v>0</v>
      </c>
    </row>
    <row r="123" spans="2:13" ht="18" customHeight="1" x14ac:dyDescent="0.25">
      <c r="B123" s="69" t="s">
        <v>124</v>
      </c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18">
        <f>M15+M22+M30+M52+M55+M68+M77+M99+M103+M122</f>
        <v>0</v>
      </c>
    </row>
    <row r="124" spans="2:13" x14ac:dyDescent="0.25">
      <c r="B124" s="6"/>
      <c r="C124" s="6"/>
      <c r="D124" s="6"/>
      <c r="E124" s="6"/>
    </row>
    <row r="125" spans="2:13" x14ac:dyDescent="0.25">
      <c r="B125" s="63" t="s">
        <v>32</v>
      </c>
      <c r="C125" s="63"/>
      <c r="D125" s="63"/>
      <c r="J125" s="3" t="s">
        <v>25</v>
      </c>
    </row>
    <row r="126" spans="2:13" x14ac:dyDescent="0.25">
      <c r="B126" s="76">
        <f>M123</f>
        <v>0</v>
      </c>
      <c r="C126" s="76"/>
      <c r="D126" s="76"/>
      <c r="M126" s="2"/>
    </row>
    <row r="127" spans="2:13" x14ac:dyDescent="0.25">
      <c r="M127" s="7"/>
    </row>
    <row r="129" spans="2:10" x14ac:dyDescent="0.25">
      <c r="B129" s="76"/>
      <c r="C129" s="76"/>
      <c r="D129" s="76"/>
    </row>
    <row r="134" spans="2:10" x14ac:dyDescent="0.25">
      <c r="B134" s="30"/>
      <c r="C134" s="30"/>
      <c r="D134" s="30"/>
      <c r="E134" s="30"/>
    </row>
    <row r="136" spans="2:10" x14ac:dyDescent="0.25">
      <c r="B136" s="30"/>
      <c r="C136" s="30"/>
      <c r="D136" s="30"/>
      <c r="E136" s="30"/>
      <c r="G136" s="30"/>
      <c r="H136" s="30"/>
      <c r="I136" s="30"/>
      <c r="J136" s="30"/>
    </row>
  </sheetData>
  <mergeCells count="120">
    <mergeCell ref="C32:I32"/>
    <mergeCell ref="C72:I72"/>
    <mergeCell ref="C76:I76"/>
    <mergeCell ref="C121:I121"/>
    <mergeCell ref="C102:I102"/>
    <mergeCell ref="C101:I101"/>
    <mergeCell ref="C93:I93"/>
    <mergeCell ref="C92:I92"/>
    <mergeCell ref="C94:I94"/>
    <mergeCell ref="C44:I44"/>
    <mergeCell ref="C48:I48"/>
    <mergeCell ref="C49:I49"/>
    <mergeCell ref="C46:I46"/>
    <mergeCell ref="B99:L99"/>
    <mergeCell ref="C85:I85"/>
    <mergeCell ref="C79:I79"/>
    <mergeCell ref="C71:I71"/>
    <mergeCell ref="C120:I120"/>
    <mergeCell ref="C115:I115"/>
    <mergeCell ref="C95:I95"/>
    <mergeCell ref="C96:I96"/>
    <mergeCell ref="C86:I86"/>
    <mergeCell ref="C90:I90"/>
    <mergeCell ref="C107:I107"/>
    <mergeCell ref="B129:D129"/>
    <mergeCell ref="B125:D125"/>
    <mergeCell ref="B126:D126"/>
    <mergeCell ref="B16:M16"/>
    <mergeCell ref="B31:M31"/>
    <mergeCell ref="C45:I45"/>
    <mergeCell ref="C47:I47"/>
    <mergeCell ref="C17:I17"/>
    <mergeCell ref="B123:L123"/>
    <mergeCell ref="B77:L77"/>
    <mergeCell ref="C113:I113"/>
    <mergeCell ref="C35:I35"/>
    <mergeCell ref="C98:I98"/>
    <mergeCell ref="C106:I106"/>
    <mergeCell ref="C89:I89"/>
    <mergeCell ref="C28:I28"/>
    <mergeCell ref="C81:I81"/>
    <mergeCell ref="C84:I84"/>
    <mergeCell ref="C82:I82"/>
    <mergeCell ref="C83:I83"/>
    <mergeCell ref="C73:I73"/>
    <mergeCell ref="C74:I74"/>
    <mergeCell ref="B122:L122"/>
    <mergeCell ref="C116:I116"/>
    <mergeCell ref="P11:Q11"/>
    <mergeCell ref="B22:L22"/>
    <mergeCell ref="C60:I60"/>
    <mergeCell ref="B56:M56"/>
    <mergeCell ref="B69:M69"/>
    <mergeCell ref="B52:L52"/>
    <mergeCell ref="B68:L68"/>
    <mergeCell ref="C57:I57"/>
    <mergeCell ref="O22:P22"/>
    <mergeCell ref="O31:P31"/>
    <mergeCell ref="B15:L15"/>
    <mergeCell ref="C51:I51"/>
    <mergeCell ref="C43:I43"/>
    <mergeCell ref="C19:I19"/>
    <mergeCell ref="O15:P15"/>
    <mergeCell ref="C50:I50"/>
    <mergeCell ref="C26:I26"/>
    <mergeCell ref="C27:I27"/>
    <mergeCell ref="C63:I63"/>
    <mergeCell ref="C21:I21"/>
    <mergeCell ref="B23:M23"/>
    <mergeCell ref="C24:I24"/>
    <mergeCell ref="C25:I25"/>
    <mergeCell ref="C34:I34"/>
    <mergeCell ref="B10:M10"/>
    <mergeCell ref="C59:I59"/>
    <mergeCell ref="C70:I70"/>
    <mergeCell ref="C58:I58"/>
    <mergeCell ref="B13:M13"/>
    <mergeCell ref="C14:I14"/>
    <mergeCell ref="C12:I12"/>
    <mergeCell ref="C38:I38"/>
    <mergeCell ref="B30:L30"/>
    <mergeCell ref="C67:I67"/>
    <mergeCell ref="C18:I18"/>
    <mergeCell ref="C29:I29"/>
    <mergeCell ref="C36:I36"/>
    <mergeCell ref="C37:I37"/>
    <mergeCell ref="C40:I40"/>
    <mergeCell ref="C41:I41"/>
    <mergeCell ref="C42:I42"/>
    <mergeCell ref="C39:I39"/>
    <mergeCell ref="C64:I64"/>
    <mergeCell ref="C65:I65"/>
    <mergeCell ref="C61:I61"/>
    <mergeCell ref="C62:I62"/>
    <mergeCell ref="C33:I33"/>
    <mergeCell ref="C20:I20"/>
    <mergeCell ref="C87:I87"/>
    <mergeCell ref="B78:M78"/>
    <mergeCell ref="C118:I118"/>
    <mergeCell ref="C119:I119"/>
    <mergeCell ref="C80:I80"/>
    <mergeCell ref="C112:I112"/>
    <mergeCell ref="B53:M53"/>
    <mergeCell ref="C54:I54"/>
    <mergeCell ref="B55:L55"/>
    <mergeCell ref="C117:I117"/>
    <mergeCell ref="C97:I97"/>
    <mergeCell ref="C66:I66"/>
    <mergeCell ref="C75:I75"/>
    <mergeCell ref="C88:I88"/>
    <mergeCell ref="B104:M104"/>
    <mergeCell ref="B100:M100"/>
    <mergeCell ref="C114:I114"/>
    <mergeCell ref="C108:I108"/>
    <mergeCell ref="B103:L103"/>
    <mergeCell ref="C105:I105"/>
    <mergeCell ref="C91:I91"/>
    <mergeCell ref="C109:I109"/>
    <mergeCell ref="C110:I110"/>
    <mergeCell ref="C111:I111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rowBreaks count="5" manualBreakCount="5">
    <brk id="35" max="16383" man="1"/>
    <brk id="62" max="12" man="1"/>
    <brk id="86" max="12" man="1"/>
    <brk id="113" max="12" man="1"/>
    <brk id="123" max="16383" man="1"/>
  </rowBreaks>
  <colBreaks count="1" manualBreakCount="1">
    <brk id="13" max="1048575" man="1"/>
  </colBreaks>
  <ignoredErrors>
    <ignoredError sqref="K24:K25 B98 K17:K21 K27:K29 K101:K102 K71:K72 K76 K117:K121 K14 K32:K51 K57:K58 K60:K66 K88:K98 K105:K115 K54 K79:K8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Geral</vt:lpstr>
      <vt:lpstr>Plan1</vt:lpstr>
      <vt:lpstr>Geral!Area_de_impressao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Delmiro Mendes</dc:creator>
  <cp:lastModifiedBy>Gabriel dos Santos Alves</cp:lastModifiedBy>
  <cp:lastPrinted>2021-08-05T19:46:04Z</cp:lastPrinted>
  <dcterms:created xsi:type="dcterms:W3CDTF">2019-11-08T14:49:39Z</dcterms:created>
  <dcterms:modified xsi:type="dcterms:W3CDTF">2021-08-26T18:16:02Z</dcterms:modified>
</cp:coreProperties>
</file>