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iza.fernandes\Desktop\orçamento PB\morgue\MODELOS\"/>
    </mc:Choice>
  </mc:AlternateContent>
  <bookViews>
    <workbookView xWindow="0" yWindow="0" windowWidth="28800" windowHeight="12135" activeTab="1"/>
  </bookViews>
  <sheets>
    <sheet name="Geral" sheetId="4" r:id="rId1"/>
    <sheet name="Plan1" sheetId="1" r:id="rId2"/>
  </sheets>
  <definedNames>
    <definedName name="_xlnm.Print_Area" localSheetId="0">Geral!$A$1:$M$37</definedName>
    <definedName name="_xlnm.Print_Area" localSheetId="1">Plan1!$A$1:$N$69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6" i="1" l="1"/>
  <c r="M56" i="1" s="1"/>
  <c r="M52" i="1"/>
  <c r="M43" i="1" l="1"/>
  <c r="M44" i="1"/>
  <c r="M57" i="1"/>
  <c r="M60" i="1"/>
  <c r="M63" i="1"/>
  <c r="M64" i="1"/>
  <c r="M67" i="1"/>
  <c r="L28" i="4" l="1"/>
  <c r="L30" i="4"/>
  <c r="M65" i="1"/>
  <c r="M68" i="1" l="1"/>
  <c r="K26" i="1"/>
  <c r="M61" i="1" l="1"/>
  <c r="M33" i="1"/>
  <c r="K28" i="1"/>
  <c r="K32" i="1" s="1"/>
  <c r="M37" i="1"/>
  <c r="K29" i="1" l="1"/>
  <c r="M32" i="1"/>
  <c r="M54" i="1" l="1"/>
  <c r="M55" i="1"/>
  <c r="M27" i="1" l="1"/>
  <c r="M29" i="1"/>
  <c r="M28" i="1"/>
  <c r="M26" i="1"/>
  <c r="M41" i="1" l="1"/>
  <c r="M40" i="1"/>
  <c r="M39" i="1"/>
  <c r="M38" i="1"/>
  <c r="M35" i="1" l="1"/>
  <c r="M34" i="1"/>
  <c r="M25" i="1" l="1"/>
  <c r="M24" i="1"/>
  <c r="M30" i="1" l="1"/>
  <c r="L20" i="4"/>
  <c r="M45" i="1"/>
  <c r="M46" i="1"/>
  <c r="M47" i="1"/>
  <c r="M42" i="1"/>
  <c r="M19" i="1"/>
  <c r="M20" i="1"/>
  <c r="M21" i="1"/>
  <c r="M18" i="1"/>
  <c r="M14" i="1"/>
  <c r="M15" i="1" s="1"/>
  <c r="M53" i="1" l="1"/>
  <c r="L16" i="4" l="1"/>
  <c r="M51" i="1"/>
  <c r="M50" i="1" l="1"/>
  <c r="M58" i="1" s="1"/>
  <c r="M36" i="1"/>
  <c r="M48" i="1" s="1"/>
  <c r="M17" i="1"/>
  <c r="M22" i="1" s="1"/>
  <c r="M69" i="1" l="1"/>
  <c r="B72" i="1" s="1"/>
  <c r="L18" i="4"/>
  <c r="L22" i="4"/>
  <c r="L24" i="4"/>
  <c r="L26" i="4"/>
  <c r="L33" i="4" l="1"/>
  <c r="L34" i="4" s="1"/>
  <c r="L35" i="4" l="1"/>
</calcChain>
</file>

<file path=xl/sharedStrings.xml><?xml version="1.0" encoding="utf-8"?>
<sst xmlns="http://schemas.openxmlformats.org/spreadsheetml/2006/main" count="209" uniqueCount="145">
  <si>
    <t>DEMOLICAO DE PISO DE LADRILHO COM RESPECTIVA CAMADA DE ARGAM ASSA DE ASSENTAMENTO,INCLUSIVE EMPILHAMENTO LATERAL DENTRO D O CANTEIRO DE SERVICO</t>
  </si>
  <si>
    <t>M2</t>
  </si>
  <si>
    <t>UN</t>
  </si>
  <si>
    <t>DESCRIÇÃO</t>
  </si>
  <si>
    <t>CÓDIGO</t>
  </si>
  <si>
    <t>PREÇO</t>
  </si>
  <si>
    <t>46.15</t>
  </si>
  <si>
    <t>ALUGUEL CONTAINER PARA ESCRITORIO C/WC,MEDINDO 2,20M LARGURA ,6,20M COMPRIMENTO E 2,50M ALTURA,CHAPAS ACO C/NERVURAS TRAP EZOIDAIS,ISOLAMENTO TERMO-ACUSTICO FORRO,CHASSIS REFORCADO E PISO COMPENSADO NAVAL,INCL.INST.ELETRICA E HIDRO-SANITARIAS ,ACESSO</t>
  </si>
  <si>
    <t>UNXMES</t>
  </si>
  <si>
    <t>QUANTIDADE</t>
  </si>
  <si>
    <t>TOTAL</t>
  </si>
  <si>
    <t>CANTEIRO DE OBRAS</t>
  </si>
  <si>
    <t>SERVIÇOS COMPLEMENTARES</t>
  </si>
  <si>
    <t>REVESTIMENTO DE PISO, PAREDE E TETOS</t>
  </si>
  <si>
    <t>PINTURAS</t>
  </si>
  <si>
    <t>TOTAL DA CATEGORIA</t>
  </si>
  <si>
    <t xml:space="preserve"> </t>
  </si>
  <si>
    <t>1,00</t>
  </si>
  <si>
    <t>2,00</t>
  </si>
  <si>
    <t>M</t>
  </si>
  <si>
    <t>SOLEIRA DE MARMORE BRANCO CLASSICO,DE 3X45CM,SEM DESNIVEL,PA RA PORTAS DE 2 FOLHAS,ASSENTE COMO EM 13.345.0015</t>
  </si>
  <si>
    <t>MES</t>
  </si>
  <si>
    <t>Total com todas as categorias</t>
  </si>
  <si>
    <t>02.006.0015-0</t>
  </si>
  <si>
    <t>05.001.0015-0</t>
  </si>
  <si>
    <t xml:space="preserve">Mês base: </t>
  </si>
  <si>
    <t>Endereço:</t>
  </si>
  <si>
    <t>Municipio:</t>
  </si>
  <si>
    <t>Rio de Janeiro</t>
  </si>
  <si>
    <t>CATEGORIA</t>
  </si>
  <si>
    <t>DESCRIÇÃO DA CATEGORIA</t>
  </si>
  <si>
    <t>VALOR</t>
  </si>
  <si>
    <t>01</t>
  </si>
  <si>
    <t>SERVIÇOS DE ESCRITÓRIO, LABORATÓRIO E CAMPO</t>
  </si>
  <si>
    <t>02</t>
  </si>
  <si>
    <t>CANTEIRO DE OBRA</t>
  </si>
  <si>
    <t>04</t>
  </si>
  <si>
    <t>TRANSPORTES</t>
  </si>
  <si>
    <t>05</t>
  </si>
  <si>
    <t>REVESTIMENTO DE PISO, PAREDE E TETO</t>
  </si>
  <si>
    <t>15</t>
  </si>
  <si>
    <t xml:space="preserve">INTALAÇÕES ELETRICAS, HIDRAULICAS, SANITARIAS E MECANICAS </t>
  </si>
  <si>
    <t>17</t>
  </si>
  <si>
    <t>Unidade</t>
  </si>
  <si>
    <t>13.301.0119-0</t>
  </si>
  <si>
    <t>13.348.0076-0</t>
  </si>
  <si>
    <t>01.050.0300-0</t>
  </si>
  <si>
    <t>RELATORIO FINAL DE OBRAS OU SERVICOS DE ENGENHARIA,INCL.DESE NHOS TAMANHO A-1,AUTOCAD,REGISTRO FOTOGRAFICO,PLANILHA ORCAM ENTARIA E DESCRICAO DO ESCOPO DOS SERVICOS REALIZADOS,CONF.R ECOMENDACOES E ESPECIFICACOES DO ORGAO CONTRATANTE.O RELATOR IO DEV</t>
  </si>
  <si>
    <t>02.006.0025-0</t>
  </si>
  <si>
    <t>ALUGUEL CONTAINER,PARA SANITARIO-VESTIARIO,MEDINDO 2,20M LAR GURA,6,20M COMPRIMENTO E 2,50M ALTURA,CHAPAS ACO C/NERVURAS TRAPEZOIDAIS,ISOLAMENTO TERMO-ACUSTICO FORRO,CHASSIS REFORCA DO E PISO COMPENSADO NAVAL,INCL.INST.ELETRICAS E HIDRO-SANIT ARIAS,A</t>
  </si>
  <si>
    <t>02.015.0001-0</t>
  </si>
  <si>
    <t>INSTALACAO E LIGACAO PROVISORIA PARA ABASTECIMENTO DE AGUA E ESGOTAMENTO SANITARIO EM CANTEIRO DE OBRAS,INCLUSIVE ESCAVA CAO,EXCLUSIVE REPOSICAO DA PAVIMENTACAO DO LOGRADOURO PUBLIC O</t>
  </si>
  <si>
    <t>02.016.0001-0</t>
  </si>
  <si>
    <t>INSTALACAO E LIGACAO PROVISORIA DE ALIMENTACAO DE ENERGIA EL ETRICA,EM BAIXA TENSAO,PARA CANTEIRO DE OBRAS,M3-CHAVE 100A, CARGA 3KW,20CV,EXCLUSIVE O FORNECIMENTO DO MEDIDOR</t>
  </si>
  <si>
    <t>02.020.0002-0</t>
  </si>
  <si>
    <t>PLACA DE IDENTIFICACAO DE OBRA PUBLICA,TIPO BANNER/PLOTTER,C ONSTITUIDA POR LONA E IMPRESSAO DIGITAL,INCLUSIVE SUPORTES D E MADEIRA.FORNECIMENTO E COLOCACAO</t>
  </si>
  <si>
    <t>6,00</t>
  </si>
  <si>
    <t>05.100.0900-0</t>
  </si>
  <si>
    <t>UNIDADE REF.P/COMPL.ADM LOCAL,CONSID:CONSUMO AGUA,TEL.ENERGI A ELETRICA,MAT.LIMPEZA E ESCRITORIO,COMPUTADORES,LICENCA OBR A,MOVEIS E UTENSILIOS,AR COND.BEBEDOURO,ART,RRT,FOTOGRAFIAS UNIFORMES,DIARIAS,EXAMES ADMISSIONAIS PERIODICOS E DEMISSION AIS,CUR</t>
  </si>
  <si>
    <t>UR</t>
  </si>
  <si>
    <t>05.100.0020-0</t>
  </si>
  <si>
    <t>CAFE DA MANHA, CONFORME CONVENCAO DO TRABALHO PARA CONSTRUCA O CIVIL E CONDICOES HIGIENICAS E SANITARIAS ADEQUADAS</t>
  </si>
  <si>
    <t>05.100.0022-0</t>
  </si>
  <si>
    <t>REFEICAO CONFORME CONVENCAO DO TRABALHO PARA CONSTRUCAO CIVI L E CONDICOES HIGIENICAS E SANITARIAS ADEQUADAS</t>
  </si>
  <si>
    <t>05.105.0130-0</t>
  </si>
  <si>
    <t>MAO-DE-OBRA DE ENGENHEIRO OU ARQUITETO JR.,INCLUSIVE ENCARGO S SOCIAIS</t>
  </si>
  <si>
    <t>05.100.0026-0</t>
  </si>
  <si>
    <t>VALE TRANSPORTE, CONSIDERANDO PASSAGEM IDA E VOLTA</t>
  </si>
  <si>
    <t>04.005.0300-0</t>
  </si>
  <si>
    <t>TRANSPORTE DE CONTAINER,SEGUNDO DESCRICAO DA FAMILIA 02.006, EXCLUSIVE CARGA E DESCARGA(VIDE ITEM 04.013.0015)</t>
  </si>
  <si>
    <t>UNXKM</t>
  </si>
  <si>
    <t>04.013.0015-0</t>
  </si>
  <si>
    <t>CARGA E DESCARGA DE CONTAINER,SEGUNDO DESCRICAO DA FAMILIA 0 2.006</t>
  </si>
  <si>
    <t>100,00</t>
  </si>
  <si>
    <t>CONTRAPISO,BASE OU CAMADA REGULARIZADORA,EXECUTADA COM ARGAM ASSA DE CIMENTO A AREIA,NO TRACO 1:4,NA ESPESSURA DE 2CM</t>
  </si>
  <si>
    <t>TOTAL SEM BDI</t>
  </si>
  <si>
    <t>VALOR DO BDI 29 %</t>
  </si>
  <si>
    <t>M3</t>
  </si>
  <si>
    <t>13.330.0075-0</t>
  </si>
  <si>
    <t>REVESTIMENTO DE PISO COM LADRILHO CERAMICO,ANTIDERRAPANTE,CO M MEDIDAS EM TORNO DE 45X45CM,SUJEITO A TRAFEGO INTENSO,RESI STENCIA A ABRASAO P.E.I.-IV,ASSENTES EM SUPERFICIE COM NATA DE CIMENTO SOBRE ARGAMASSA DE CIMENTO,AREIA E SAIBRO,NO TRAC O 1:3:3</t>
  </si>
  <si>
    <t xml:space="preserve">TOTAL COM TODAS AS CATEGORIAS </t>
  </si>
  <si>
    <t>05.105.0126-0</t>
  </si>
  <si>
    <t>MAO-DE-OBRA DE FEITOR (ENCARREGADO DE TURMA),INCLUSIVE ENCAR GOS SOCIAIS</t>
  </si>
  <si>
    <t>RETIRADA CUIDADOSA DE AZULEJOS OU LADRILHOS CERAMICOS E RESP ECTIVA ARGAMASSA DE ASSENTAMENTO,SEM REAPROVEITAMENTO DO MAT ERIAL RETIRADO</t>
  </si>
  <si>
    <t>05.001.0163-0</t>
  </si>
  <si>
    <t>05.001.0021-0</t>
  </si>
  <si>
    <t>DEMOLICAO A PONTEIRO,DE BASE SUPORTE,CONTRAPISO,CAMADA REGUL ARIZADORA OU DE ASSENTAMENTO DE TACOS,CERAMICAS E AZULEJOS,C OM ESPESSURA ATE 4CM</t>
  </si>
  <si>
    <t>05.006.0001-1</t>
  </si>
  <si>
    <t>ALUGUEL DE ANDAIME COM ELEMENTOS TUBULARES SOBRE SAPATAS FIX AS,CONSIDERANDO-SE A AREA DA PROJECAO VERTICAL DO ANDAIME E PAGO PELO TEMPO NECESSARIO A SUA UTILIZACAO,EXCLUSIVE TRANSP ORTE DOS ELEMENTOS DO ANDAIME ATE A OBRA,PLATAFORMA OU PASSA RELA DE</t>
  </si>
  <si>
    <t>M2XMES</t>
  </si>
  <si>
    <t>05.005.0012-1</t>
  </si>
  <si>
    <t>PLATAFORMA OU PASSARELA DE MADEIRA DE 1ª,CONSIDERANDO-SE APR OVEITAMENTO DA  MADEIRA 20 VEZES,EXCLUSIVE ANDAIME OU OUTRO SUPORTE E MOVIMENTACAO(VIDE ITEM 05.008.0008)</t>
  </si>
  <si>
    <t>05.008.0008-1</t>
  </si>
  <si>
    <t>MOVIMENTACAO VERTICAL OU HORIZONTAL DE PLATAFORMA OU PASSARE LA</t>
  </si>
  <si>
    <t>05.008.0001-0</t>
  </si>
  <si>
    <t>MONTAGEM E DESMONTAGEM DE ANDAIME COM ELEMENTOS TUBULARES,CO NSIDERANDO-SE A AREA VERTICAL RECOBERTA</t>
  </si>
  <si>
    <t>04.020.0122-0</t>
  </si>
  <si>
    <t>TRANSPORTE DE ANDAIME TUBULAR,CONSIDERANDO-SE A AREA DE PROJ ECAO VERTICAL DO ANDAIME,EXCLUSIVE CARGA,DESCARGA E TEMPO DE ESPERA DO CAMINHAO(VIDE ITEM 04.021.0010)</t>
  </si>
  <si>
    <t>M2XKM</t>
  </si>
  <si>
    <t>04.014.0095-0</t>
  </si>
  <si>
    <t>RETIRADA DE ENTULHO DE OBRA COM CACAMBA DE ACO TIPO CONTAINE R COM 5M3 DE CAPACIDADE,INCLUSIVE CARREGAMENTO,TRANSPORTE E DESCARREGAMENTO.CUSTO POR UNIDADE DE CACAMBA E INCLUI A TAX A PARA DESCARGA EM LOCAIS AUTORIZADOS</t>
  </si>
  <si>
    <t>05.001.0173-0</t>
  </si>
  <si>
    <t>TRANSPORTE HORIZONTAL DE MATERIAL DE 1ªCATEGORIA OU ENTULHO, EM CARRINHOS,A 60,00M DE DISTANCIA,INCLUSIVE CARGA A PA</t>
  </si>
  <si>
    <t>04.005.0006-1</t>
  </si>
  <si>
    <t>TRANSPORTE DE CARGA DE QUALQUER NATUREZA,EXCLUSIVE AS DESPES AS DE CARGA E DESCARGA,TANTO DE ESPERA DO CAMINHAO COMO DO S ERVENTE OU EQUIPAMENTO AUXILIAR,A VELOCIDADE MEDIA DE 30KM/H ,EM CAMINHAO DE CARROCERIA FIXA A OLEO DIESEL,COM CAPACIDADE UTIL D</t>
  </si>
  <si>
    <t>T X KM</t>
  </si>
  <si>
    <t>04.006.0014-1</t>
  </si>
  <si>
    <t>CARGA E DESCARGA MANUAL DE MATERIAL QUE EXIJA O CONCURSO DE MAIS DE UM SERVENTE PARA CADA PECA:VERGALHOES,VIGAS DE MADEI RA,CAIXAS E MEIOS-FIOS,EM CAMINHAO DE CARROCERIA FIXA A OLEO DIESEL,COM CAPACIDADE UTIL DE 7,5T,INCLUSIVE O TEMPO DE CAR GA,DESCA</t>
  </si>
  <si>
    <t>T</t>
  </si>
  <si>
    <t>13.330.0110-0</t>
  </si>
  <si>
    <t>RODAPE COM LADRILHO CERAMICO,COM 15CM DE ALTURA,ASSENTE CONF ORME ITEM 13.025.0016</t>
  </si>
  <si>
    <t>17.017.0010-0</t>
  </si>
  <si>
    <t>PREPARO DE SUPERFICIES NOVAS,COM REVESTIMENTO LISO,INCLUSIVE LIXAMENTO,LIMPEZA,UMA DEMAO DE SELADOR ACRILICO,UMA DEMAO D E MASSA CORRIDA OU ACRILICA E NOVO LIXAMENTO COM REMOCAO DO PO RESIDUAL</t>
  </si>
  <si>
    <t>05.001.0144-0</t>
  </si>
  <si>
    <t>ARRANCAMENTO DE APARELHOS DE ILUMINACAO, INCLUSIVE LAMPADAS</t>
  </si>
  <si>
    <t>50,00</t>
  </si>
  <si>
    <t>Contratação de empresa especializada na adequação de instalação física de edificação hospitalar, enfermarias e ambientes. ADEQUAÇÃO DO MORGUE</t>
  </si>
  <si>
    <t>R. Frei Caneca, 8 - Centro, Rio de Janeiro - RJ, 20211-030</t>
  </si>
  <si>
    <t>HEMORIO</t>
  </si>
  <si>
    <t>39,31</t>
  </si>
  <si>
    <t>44,00</t>
  </si>
  <si>
    <t>102,00</t>
  </si>
  <si>
    <t>200,00</t>
  </si>
  <si>
    <t>05.001.0055-0</t>
  </si>
  <si>
    <t>REMOCAO DE FORRO DE ESTUQUE,GESSO,PLACAS PRENSADAS E SEMELHA NTES</t>
  </si>
  <si>
    <t>33,00</t>
  </si>
  <si>
    <t>15.004.0180-0</t>
  </si>
  <si>
    <t>RALO SIFONADO PVC RIGIDO (150X185)X75MM,EM PAVIMENTO TERREO, COM SAIDA DE 75MM,GRELHA REDONDA E PORTA-GRELHA,COMPREENDEND O:3,00M DE TUBO DE PVC DE 75MM E SUA LIGACAO AO RAMAL DE VEN TILACAO.FORNECIMENTO E INSTALACAO</t>
  </si>
  <si>
    <t>115.82</t>
  </si>
  <si>
    <t>13.030.0257-0</t>
  </si>
  <si>
    <t>REVESTIMENTO DE PAREDES COM LADRILHOS CERAMICOS,CORES ECONOM ICAS(BRANCO,CINZA,BEGE,AZUL,VERDE,MARROM E PRETO),COM MEDIDA S EM TORNO DE (10X10)CM,ASSENTE CONFORME ITEM 13.025.0058</t>
  </si>
  <si>
    <t>22,84</t>
  </si>
  <si>
    <t>13.196.0010-0</t>
  </si>
  <si>
    <t>FORRO REMOVIVEL COMPOSTO DE GESSO ACARTONADO,TIPO STANDARD A SER APLICADO SIST.DRYWALL,C/PLACA BORDA QUADRADA 625X625MM, ESP.6,5;9,5 OU 12,5MM,ESTRUTURADO PERFIS TIPO TRAVESSA "T" A CO GALVANIZADO,ALUMINIO OU DE LIGAS DE ALUMINIO,ESP.MINIMA 0 ,5MM C/</t>
  </si>
  <si>
    <t>18.027.0430-0</t>
  </si>
  <si>
    <t>LUMINARIA DE EMBUTIR,FIXADA EM GESSO,PARA LAMPADA LED DE 25W (INCLUSIVE LAMPADA).FORNECIMENTO E COLOCACAO</t>
  </si>
  <si>
    <t>17.018.0031-0</t>
  </si>
  <si>
    <t>PINTURA COM TINTA LATEX,CLASSIFICACAO PREMIUM OU STANDARD (N BR 15079),FOSCA EM REVESTIMENTO LISO,INTERIOR,ACABAMENTO EM ALTA CLASSE,EM TRES DEMAOS E MAIS UMA DEMAO DE MASSA CORRIDA E LIXAMENTO,SOBRE SUPERFICIE JA PREPARADA,CONFORME O ITEM 1 7.018.00</t>
  </si>
  <si>
    <t>APARELHOS ELÉTRICOS, HIDRÁULICOS, SANITÁRIOS E MECÂNICOS</t>
  </si>
  <si>
    <t>18</t>
  </si>
  <si>
    <r>
      <rPr>
        <b/>
        <u/>
        <sz val="13"/>
        <color theme="1"/>
        <rFont val="Calibri"/>
        <family val="2"/>
        <scheme val="minor"/>
      </rPr>
      <t>Contratação de empresa especializada na adequação de instalação física de edificação hospitalar</t>
    </r>
    <r>
      <rPr>
        <b/>
        <sz val="13"/>
        <color theme="1"/>
        <rFont val="Calibri"/>
        <family val="2"/>
        <scheme val="minor"/>
      </rPr>
      <t xml:space="preserve">.                                           </t>
    </r>
    <r>
      <rPr>
        <b/>
        <u/>
        <sz val="13"/>
        <color theme="1"/>
        <rFont val="Calibri"/>
        <family val="2"/>
        <scheme val="minor"/>
      </rPr>
      <t>ADEQUAÇÃO DO MORGUE</t>
    </r>
  </si>
  <si>
    <t>13.025.0058-0</t>
  </si>
  <si>
    <t>ASSENTAMENTO DE AZULEJOS,PASTILHAS OU LADRILHOS,EM PAREDES,E XCLUSIVE ESTES,COM EMBOCO(PRONTO)EM MASSA UNICA DE CIMENTO E AREIA TERMOTRATADA,ARGAMASSA COLANTE E REJUNTAMENTO COM ARGA MASSA INDUSTRIALIZADA,INCLUSIVE CHAPISCO DE CIMENTO E AREIA, NO TRA</t>
  </si>
  <si>
    <t>13.025.0016-0</t>
  </si>
  <si>
    <t>ASSENTAMENTO DE AZULEJOS,PASTILHAS OU LADRILHOS,EM PAREDES,E XCLUSIVE ESTES,CONSTANDO DE CHAPISCO DE CIMENTO E AREIA,NO T RACO 1:3,EMBOCO DE ARGAMASSA DE CIMENTO,SAIBRO E AREIA,NO TR ACO 1:3:3,NATA DE CIMENTO COMUM E REJUNTAMENTO COM PASTA DE 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</si>
</sst>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\ _R_$_-;\-* #,##0.00\ _R_$_-;_-* &quot;-&quot;??\ _R_$_-;_-@_-"/>
    <numFmt numFmtId="165" formatCode="_(&quot;R$&quot;\ * #,##0.00_);_(&quot;R$&quot;\ * \(#,##0.00\);_(&quot;R$&quot;\ * &quot;-&quot;??_);_(@_)"/>
    <numFmt numFmtId="166" formatCode="_(* #.##0.00_);_(* \(#.##0.00\);_(* &quot;-&quot;??_);_(@_)"/>
    <numFmt numFmtId="167" formatCode="_-* #.##0.00\ _R_$_-;\-* #.##0.00\ _R_$_-;_-* &quot;-&quot;??\ _R_$_-;_-@_-"/>
    <numFmt numFmtId="168" formatCode="_-[$R$-416]\ * #,##0.00_-;\-[$R$-416]\ * #,##0.00_-;_-[$R$-416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"/>
      <color rgb="FF9C0006"/>
      <name val="Calibri"/>
      <family val="2"/>
      <scheme val="minor"/>
    </font>
    <font>
      <sz val="1"/>
      <color rgb="FF006100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5" borderId="0" applyNumberFormat="0" applyBorder="0" applyAlignment="0" applyProtection="0"/>
    <xf numFmtId="0" fontId="8" fillId="17" borderId="1" applyNumberFormat="0" applyAlignment="0" applyProtection="0"/>
    <xf numFmtId="0" fontId="8" fillId="18" borderId="2" applyNumberFormat="0" applyAlignment="0" applyProtection="0"/>
    <xf numFmtId="0" fontId="8" fillId="0" borderId="3" applyNumberFormat="0" applyFill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8" borderId="1" applyNumberFormat="0" applyAlignment="0" applyProtection="0"/>
    <xf numFmtId="0" fontId="8" fillId="4" borderId="0" applyNumberFormat="0" applyBorder="0" applyAlignment="0" applyProtection="0"/>
    <xf numFmtId="165" fontId="5" fillId="0" borderId="0" applyFont="0" applyFill="0" applyBorder="0" applyAlignment="0" applyProtection="0"/>
    <xf numFmtId="0" fontId="8" fillId="23" borderId="0" applyNumberFormat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24" borderId="4" applyNumberFormat="0" applyFont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17" borderId="5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9" applyNumberFormat="0" applyFill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top"/>
    </xf>
    <xf numFmtId="44" fontId="0" fillId="0" borderId="0" xfId="93" applyFont="1"/>
    <xf numFmtId="0" fontId="0" fillId="0" borderId="0" xfId="0" applyFont="1"/>
    <xf numFmtId="0" fontId="11" fillId="0" borderId="0" xfId="37" applyFont="1"/>
    <xf numFmtId="49" fontId="0" fillId="0" borderId="0" xfId="0" applyNumberFormat="1" applyFont="1" applyAlignment="1">
      <alignment wrapText="1"/>
    </xf>
    <xf numFmtId="44" fontId="0" fillId="0" borderId="0" xfId="0" applyNumberFormat="1" applyFont="1"/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shrinkToFit="1"/>
    </xf>
    <xf numFmtId="0" fontId="0" fillId="0" borderId="0" xfId="0" applyFont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top" wrapText="1"/>
    </xf>
    <xf numFmtId="168" fontId="0" fillId="0" borderId="10" xfId="1" applyNumberFormat="1" applyFont="1" applyBorder="1" applyAlignment="1">
      <alignment horizontal="right" vertical="top" wrapText="1"/>
    </xf>
    <xf numFmtId="44" fontId="0" fillId="0" borderId="10" xfId="93" applyFont="1" applyBorder="1" applyAlignment="1">
      <alignment horizontal="right" vertical="top" wrapText="1"/>
    </xf>
    <xf numFmtId="44" fontId="3" fillId="0" borderId="10" xfId="93" applyFont="1" applyBorder="1" applyAlignment="1">
      <alignment horizontal="right" vertical="top" wrapText="1"/>
    </xf>
    <xf numFmtId="44" fontId="3" fillId="0" borderId="10" xfId="93" applyFont="1" applyBorder="1" applyAlignment="1">
      <alignment horizontal="center" vertical="top" wrapText="1"/>
    </xf>
    <xf numFmtId="0" fontId="12" fillId="0" borderId="0" xfId="37" applyFont="1" applyAlignment="1">
      <alignment vertical="top"/>
    </xf>
    <xf numFmtId="0" fontId="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top"/>
    </xf>
    <xf numFmtId="0" fontId="0" fillId="0" borderId="0" xfId="0" applyFont="1" applyAlignment="1">
      <alignment horizontal="center" vertical="center" wrapText="1"/>
    </xf>
    <xf numFmtId="49" fontId="3" fillId="25" borderId="10" xfId="0" applyNumberFormat="1" applyFont="1" applyFill="1" applyBorder="1" applyAlignment="1">
      <alignment horizontal="center" vertical="top"/>
    </xf>
    <xf numFmtId="0" fontId="3" fillId="0" borderId="0" xfId="0" applyFont="1"/>
    <xf numFmtId="0" fontId="12" fillId="0" borderId="0" xfId="37" applyFont="1" applyAlignment="1">
      <alignment vertical="center"/>
    </xf>
    <xf numFmtId="49" fontId="0" fillId="0" borderId="0" xfId="0" applyNumberFormat="1" applyAlignment="1">
      <alignment wrapText="1"/>
    </xf>
    <xf numFmtId="0" fontId="0" fillId="0" borderId="0" xfId="0" applyFont="1" applyAlignment="1">
      <alignment horizontal="center" vertical="center" wrapText="1"/>
    </xf>
    <xf numFmtId="49" fontId="0" fillId="25" borderId="10" xfId="0" applyNumberFormat="1" applyFont="1" applyFill="1" applyBorder="1" applyAlignment="1">
      <alignment horizontal="center" vertical="top" wrapText="1"/>
    </xf>
    <xf numFmtId="168" fontId="0" fillId="25" borderId="10" xfId="1" applyNumberFormat="1" applyFont="1" applyFill="1" applyBorder="1" applyAlignment="1">
      <alignment horizontal="right" vertical="top" wrapText="1"/>
    </xf>
    <xf numFmtId="44" fontId="0" fillId="25" borderId="10" xfId="93" applyFont="1" applyFill="1" applyBorder="1" applyAlignment="1">
      <alignment horizontal="right" vertical="top" wrapText="1"/>
    </xf>
    <xf numFmtId="44" fontId="3" fillId="25" borderId="10" xfId="93" applyFont="1" applyFill="1" applyBorder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43" fontId="0" fillId="0" borderId="0" xfId="1" applyFont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/>
    </xf>
    <xf numFmtId="43" fontId="0" fillId="0" borderId="0" xfId="0" applyNumberFormat="1" applyFont="1" applyAlignment="1">
      <alignment horizontal="center" vertical="center" wrapText="1"/>
    </xf>
    <xf numFmtId="43" fontId="0" fillId="0" borderId="0" xfId="0" applyNumberFormat="1" applyFont="1"/>
    <xf numFmtId="43" fontId="11" fillId="25" borderId="10" xfId="1" applyFont="1" applyFill="1" applyBorder="1" applyAlignment="1">
      <alignment horizontal="right" vertical="top" wrapText="1"/>
    </xf>
    <xf numFmtId="0" fontId="3" fillId="25" borderId="12" xfId="0" applyFont="1" applyFill="1" applyBorder="1" applyAlignment="1">
      <alignment horizontal="left" vertical="top"/>
    </xf>
    <xf numFmtId="44" fontId="3" fillId="25" borderId="13" xfId="93" applyFont="1" applyFill="1" applyBorder="1" applyAlignment="1">
      <alignment horizontal="center" vertical="top"/>
    </xf>
    <xf numFmtId="49" fontId="3" fillId="25" borderId="11" xfId="0" applyNumberFormat="1" applyFont="1" applyFill="1" applyBorder="1" applyAlignment="1">
      <alignment horizontal="center" vertical="top"/>
    </xf>
    <xf numFmtId="44" fontId="3" fillId="25" borderId="12" xfId="93" applyFont="1" applyFill="1" applyBorder="1" applyAlignment="1">
      <alignment horizontal="center" vertical="top"/>
    </xf>
    <xf numFmtId="0" fontId="3" fillId="25" borderId="11" xfId="0" applyFont="1" applyFill="1" applyBorder="1" applyAlignment="1">
      <alignment vertical="top"/>
    </xf>
    <xf numFmtId="0" fontId="3" fillId="25" borderId="12" xfId="0" applyFont="1" applyFill="1" applyBorder="1" applyAlignment="1">
      <alignment vertical="top"/>
    </xf>
    <xf numFmtId="0" fontId="3" fillId="25" borderId="13" xfId="0" applyFont="1" applyFill="1" applyBorder="1" applyAlignment="1">
      <alignment vertical="top"/>
    </xf>
    <xf numFmtId="2" fontId="0" fillId="0" borderId="10" xfId="0" applyNumberFormat="1" applyFont="1" applyBorder="1" applyAlignment="1">
      <alignment horizontal="right" vertical="top" wrapText="1"/>
    </xf>
    <xf numFmtId="0" fontId="3" fillId="25" borderId="11" xfId="0" applyFont="1" applyFill="1" applyBorder="1" applyAlignment="1">
      <alignment horizontal="center" vertical="top"/>
    </xf>
    <xf numFmtId="0" fontId="3" fillId="25" borderId="12" xfId="0" applyFont="1" applyFill="1" applyBorder="1" applyAlignment="1">
      <alignment horizontal="center" vertical="top"/>
    </xf>
    <xf numFmtId="0" fontId="3" fillId="25" borderId="13" xfId="0" applyFont="1" applyFill="1" applyBorder="1" applyAlignment="1">
      <alignment horizontal="center" vertical="top"/>
    </xf>
    <xf numFmtId="44" fontId="3" fillId="25" borderId="11" xfId="0" applyNumberFormat="1" applyFont="1" applyFill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25" borderId="11" xfId="0" applyFont="1" applyFill="1" applyBorder="1" applyAlignment="1">
      <alignment horizontal="left" vertical="top"/>
    </xf>
    <xf numFmtId="0" fontId="3" fillId="25" borderId="12" xfId="0" applyFont="1" applyFill="1" applyBorder="1" applyAlignment="1">
      <alignment horizontal="left" vertical="top"/>
    </xf>
    <xf numFmtId="0" fontId="3" fillId="25" borderId="13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44" fontId="3" fillId="2" borderId="11" xfId="93" applyFont="1" applyFill="1" applyBorder="1" applyAlignment="1">
      <alignment horizontal="center" vertical="top"/>
    </xf>
    <xf numFmtId="44" fontId="3" fillId="2" borderId="13" xfId="93" applyFont="1" applyFill="1" applyBorder="1" applyAlignment="1">
      <alignment horizontal="center" vertical="top"/>
    </xf>
    <xf numFmtId="44" fontId="3" fillId="25" borderId="11" xfId="93" applyFont="1" applyFill="1" applyBorder="1" applyAlignment="1">
      <alignment horizontal="center" vertical="top"/>
    </xf>
    <xf numFmtId="44" fontId="3" fillId="25" borderId="13" xfId="93" applyFont="1" applyFill="1" applyBorder="1" applyAlignment="1">
      <alignment horizontal="center" vertical="top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49" fontId="0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top"/>
    </xf>
    <xf numFmtId="49" fontId="0" fillId="25" borderId="10" xfId="0" applyNumberFormat="1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/>
    </xf>
    <xf numFmtId="49" fontId="3" fillId="0" borderId="10" xfId="0" applyNumberFormat="1" applyFont="1" applyBorder="1" applyAlignment="1">
      <alignment horizontal="right" vertical="top" wrapText="1"/>
    </xf>
    <xf numFmtId="49" fontId="0" fillId="0" borderId="10" xfId="0" applyNumberFormat="1" applyFont="1" applyBorder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3" fillId="0" borderId="10" xfId="0" applyFont="1" applyBorder="1" applyAlignment="1">
      <alignment horizontal="center" vertical="top"/>
    </xf>
    <xf numFmtId="49" fontId="3" fillId="25" borderId="10" xfId="0" applyNumberFormat="1" applyFont="1" applyFill="1" applyBorder="1" applyAlignment="1">
      <alignment horizontal="right" vertical="top" wrapText="1"/>
    </xf>
    <xf numFmtId="44" fontId="3" fillId="0" borderId="0" xfId="0" applyNumberFormat="1" applyFont="1" applyAlignment="1">
      <alignment horizontal="center"/>
    </xf>
  </cellXfs>
  <cellStyles count="94">
    <cellStyle name="20% - Ênfase1 2" xfId="3"/>
    <cellStyle name="20% - Ênfase2 2" xfId="4"/>
    <cellStyle name="20% - Ênfase3 2" xfId="5"/>
    <cellStyle name="20% - Ênfase4 2" xfId="6"/>
    <cellStyle name="20% - Ênfase5 2" xfId="7"/>
    <cellStyle name="20% - Ênfase6 2" xfId="8"/>
    <cellStyle name="40% - Ênfase1 2" xfId="9"/>
    <cellStyle name="40% - Ênfase2 2" xfId="10"/>
    <cellStyle name="40% - Ênfase3 2" xfId="11"/>
    <cellStyle name="40% - Ênfase4 2" xfId="12"/>
    <cellStyle name="40% - Ênfase5 2" xfId="13"/>
    <cellStyle name="40% - Ênfase6 2" xfId="14"/>
    <cellStyle name="60% - Ênfase1 2" xfId="15"/>
    <cellStyle name="60% - Ênfase2 2" xfId="16"/>
    <cellStyle name="60% - Ênfase3 2" xfId="17"/>
    <cellStyle name="60% - Ênfase4 2" xfId="18"/>
    <cellStyle name="60% - Ênfase5 2" xfId="19"/>
    <cellStyle name="60% - Ênfase6 2" xfId="20"/>
    <cellStyle name="Bom 2" xfId="21"/>
    <cellStyle name="Cálculo 2" xfId="22"/>
    <cellStyle name="Célula de Verificação 2" xfId="23"/>
    <cellStyle name="Célula Vinculada 2" xfId="24"/>
    <cellStyle name="Ênfase1 2" xfId="25"/>
    <cellStyle name="Ênfase2 2" xfId="26"/>
    <cellStyle name="Ênfase3 2" xfId="27"/>
    <cellStyle name="Ênfase4 2" xfId="28"/>
    <cellStyle name="Ênfase5 2" xfId="29"/>
    <cellStyle name="Ênfase6 2" xfId="30"/>
    <cellStyle name="Entrada 2" xfId="31"/>
    <cellStyle name="Incorreto 2" xfId="32"/>
    <cellStyle name="Moeda" xfId="93" builtinId="4"/>
    <cellStyle name="Moeda 2" xfId="33"/>
    <cellStyle name="Neutra 2" xfId="34"/>
    <cellStyle name="Normal" xfId="0" builtinId="0"/>
    <cellStyle name="Normal 10" xfId="35"/>
    <cellStyle name="Normal 11" xfId="36"/>
    <cellStyle name="Normal 12" xfId="37"/>
    <cellStyle name="Normal 13" xfId="2"/>
    <cellStyle name="Normal 2" xfId="38"/>
    <cellStyle name="Normal 2 2" xfId="39"/>
    <cellStyle name="Normal 2 2 2" xfId="40"/>
    <cellStyle name="Normal 2 3" xfId="41"/>
    <cellStyle name="Normal 2 4" xfId="42"/>
    <cellStyle name="Normal 256" xfId="43"/>
    <cellStyle name="Normal 257" xfId="44"/>
    <cellStyle name="Normal 3" xfId="45"/>
    <cellStyle name="Normal 4" xfId="46"/>
    <cellStyle name="Normal 4 2" xfId="47"/>
    <cellStyle name="Normal 5" xfId="48"/>
    <cellStyle name="Normal 5 2" xfId="49"/>
    <cellStyle name="Normal 6" xfId="50"/>
    <cellStyle name="Normal 7" xfId="51"/>
    <cellStyle name="Normal 8" xfId="52"/>
    <cellStyle name="Normal 9" xfId="53"/>
    <cellStyle name="Nota 2" xfId="54"/>
    <cellStyle name="Porcentagem 2" xfId="55"/>
    <cellStyle name="Porcentagem 3" xfId="56"/>
    <cellStyle name="Porcentagem 4" xfId="57"/>
    <cellStyle name="Saída 2" xfId="58"/>
    <cellStyle name="Separador de milhares 2" xfId="59"/>
    <cellStyle name="Separador de milhares 2 2" xfId="60"/>
    <cellStyle name="Separador de milhares 2 2 2" xfId="61"/>
    <cellStyle name="Separador de milhares 2 2 3" xfId="62"/>
    <cellStyle name="Separador de milhares 2 3" xfId="63"/>
    <cellStyle name="Separador de milhares 2 4" xfId="64"/>
    <cellStyle name="Separador de milhares 2 5" xfId="65"/>
    <cellStyle name="Separador de milhares 2 6" xfId="66"/>
    <cellStyle name="Separador de milhares 2 7" xfId="67"/>
    <cellStyle name="Separador de milhares 2 8" xfId="68"/>
    <cellStyle name="Separador de milhares 3" xfId="69"/>
    <cellStyle name="Separador de milhares 3 2" xfId="70"/>
    <cellStyle name="Separador de milhares 3 3" xfId="71"/>
    <cellStyle name="Separador de milhares 4" xfId="72"/>
    <cellStyle name="Separador de milhares 5" xfId="73"/>
    <cellStyle name="Separador de milhares 7" xfId="74"/>
    <cellStyle name="Separador de milhares 8" xfId="75"/>
    <cellStyle name="Texto de Aviso 2" xfId="76"/>
    <cellStyle name="Texto Explicativo 2" xfId="77"/>
    <cellStyle name="Título 1 2" xfId="78"/>
    <cellStyle name="Título 2 2" xfId="79"/>
    <cellStyle name="Título 3 2" xfId="80"/>
    <cellStyle name="Título 4 2" xfId="81"/>
    <cellStyle name="Título 5" xfId="82"/>
    <cellStyle name="Total 2" xfId="83"/>
    <cellStyle name="Vírgula" xfId="1" builtinId="3"/>
    <cellStyle name="Vírgula 2" xfId="85"/>
    <cellStyle name="Vírgula 2 2" xfId="86"/>
    <cellStyle name="Vírgula 2 3" xfId="87"/>
    <cellStyle name="Vírgula 3" xfId="88"/>
    <cellStyle name="Vírgula 3 2" xfId="89"/>
    <cellStyle name="Vírgula 4" xfId="90"/>
    <cellStyle name="Vírgula 4 2" xfId="91"/>
    <cellStyle name="Vírgula 5" xfId="92"/>
    <cellStyle name="Vírgula 6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5"/>
  <sheetViews>
    <sheetView view="pageBreakPreview" topLeftCell="A7" zoomScaleNormal="100" zoomScaleSheetLayoutView="100" workbookViewId="0">
      <selection activeCell="K12" sqref="K12:L12"/>
    </sheetView>
  </sheetViews>
  <sheetFormatPr defaultRowHeight="15" x14ac:dyDescent="0.25"/>
  <cols>
    <col min="1" max="1" width="5.7109375" style="3" customWidth="1"/>
    <col min="2" max="2" width="13.42578125" style="3" customWidth="1"/>
    <col min="3" max="8" width="9.140625" style="3"/>
    <col min="9" max="9" width="8.5703125" style="3" customWidth="1"/>
    <col min="10" max="10" width="10.85546875" style="3" customWidth="1"/>
    <col min="11" max="11" width="10.7109375" style="3" customWidth="1"/>
    <col min="12" max="12" width="11.85546875" style="3" customWidth="1"/>
    <col min="13" max="13" width="14.7109375" style="3" customWidth="1"/>
    <col min="14" max="14" width="5.7109375" style="3" customWidth="1"/>
    <col min="15" max="16384" width="9.140625" style="3"/>
  </cols>
  <sheetData>
    <row r="2" spans="2:23" ht="15.75" customHeight="1" x14ac:dyDescent="0.25">
      <c r="N2" s="7"/>
      <c r="O2" s="7"/>
      <c r="P2" s="7"/>
      <c r="Q2" s="7"/>
      <c r="R2" s="7"/>
      <c r="S2" s="7"/>
      <c r="T2" s="7"/>
      <c r="U2" s="7"/>
      <c r="V2" s="7"/>
      <c r="W2" s="7"/>
    </row>
    <row r="3" spans="2:23" ht="15" customHeight="1" x14ac:dyDescent="0.25">
      <c r="N3" s="7"/>
      <c r="O3" s="7"/>
      <c r="P3" s="7"/>
      <c r="Q3" s="7"/>
      <c r="R3" s="7"/>
      <c r="S3" s="7"/>
      <c r="T3" s="7"/>
      <c r="U3" s="7"/>
      <c r="V3" s="7"/>
      <c r="W3" s="7"/>
    </row>
    <row r="4" spans="2:23" ht="15" customHeight="1" x14ac:dyDescent="0.25">
      <c r="N4" s="7"/>
      <c r="O4" s="7"/>
      <c r="P4" s="7"/>
      <c r="Q4" s="7"/>
      <c r="R4" s="7"/>
      <c r="S4" s="7"/>
      <c r="T4" s="7"/>
      <c r="U4" s="7"/>
      <c r="V4" s="7"/>
      <c r="W4" s="7"/>
    </row>
    <row r="5" spans="2:23" ht="15" customHeight="1" x14ac:dyDescent="0.25">
      <c r="N5" s="7"/>
      <c r="O5" s="7"/>
      <c r="P5" s="7"/>
      <c r="Q5" s="7"/>
      <c r="R5" s="7"/>
      <c r="S5" s="7"/>
      <c r="T5" s="7"/>
      <c r="U5" s="7"/>
      <c r="V5" s="7"/>
      <c r="W5" s="7"/>
    </row>
    <row r="6" spans="2:23" ht="15" customHeight="1" x14ac:dyDescent="0.25">
      <c r="N6" s="7"/>
      <c r="O6" s="7"/>
      <c r="P6" s="7"/>
      <c r="Q6" s="7"/>
      <c r="R6" s="7"/>
      <c r="S6" s="7"/>
      <c r="T6" s="7"/>
      <c r="U6" s="7"/>
      <c r="V6" s="7"/>
      <c r="W6" s="7"/>
    </row>
    <row r="7" spans="2:23" ht="15.75" customHeight="1" x14ac:dyDescent="0.25">
      <c r="B7" s="4"/>
      <c r="N7" s="7"/>
      <c r="O7" s="7"/>
      <c r="P7" s="7"/>
      <c r="Q7" s="7"/>
      <c r="R7" s="7"/>
      <c r="S7" s="7"/>
      <c r="T7" s="7"/>
      <c r="U7" s="7"/>
      <c r="V7" s="7"/>
      <c r="W7" s="7"/>
    </row>
    <row r="8" spans="2:23" ht="15.75" customHeight="1" x14ac:dyDescent="0.25">
      <c r="B8" s="4"/>
      <c r="N8" s="7"/>
      <c r="O8" s="7"/>
      <c r="P8" s="7"/>
      <c r="Q8" s="7"/>
      <c r="R8" s="7"/>
      <c r="S8" s="7"/>
      <c r="T8" s="7"/>
      <c r="U8" s="7"/>
      <c r="V8" s="7"/>
      <c r="W8" s="7"/>
    </row>
    <row r="9" spans="2:23" ht="22.5" customHeight="1" x14ac:dyDescent="0.25">
      <c r="B9" s="23"/>
      <c r="N9" s="7"/>
      <c r="O9" s="7"/>
      <c r="P9" s="7"/>
      <c r="Q9" s="7"/>
      <c r="R9" s="7"/>
      <c r="S9" s="7"/>
      <c r="T9" s="7"/>
      <c r="U9" s="7"/>
      <c r="V9" s="7"/>
      <c r="W9" s="7"/>
    </row>
    <row r="10" spans="2:23" ht="50.1" customHeight="1" x14ac:dyDescent="0.25">
      <c r="B10" s="51" t="s">
        <v>116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2:23" ht="15.95" customHeight="1" x14ac:dyDescent="0.25">
      <c r="N11" s="8"/>
      <c r="O11" s="8"/>
      <c r="P11" s="62"/>
      <c r="Q11" s="62"/>
      <c r="R11" s="8"/>
      <c r="S11" s="8"/>
      <c r="T11" s="8"/>
      <c r="U11" s="8"/>
      <c r="V11" s="8"/>
      <c r="W11" s="8"/>
    </row>
    <row r="12" spans="2:23" ht="15.95" customHeight="1" x14ac:dyDescent="0.25">
      <c r="B12" s="22" t="s">
        <v>43</v>
      </c>
      <c r="C12" s="3" t="s">
        <v>118</v>
      </c>
      <c r="I12" s="66" t="s">
        <v>25</v>
      </c>
      <c r="J12" s="66"/>
      <c r="K12" s="67"/>
      <c r="L12" s="67"/>
      <c r="N12" s="18"/>
      <c r="O12" s="18"/>
      <c r="P12" s="18"/>
      <c r="Q12" s="18"/>
      <c r="R12" s="7"/>
      <c r="S12" s="7"/>
      <c r="T12" s="7"/>
      <c r="U12" s="7"/>
      <c r="V12" s="7"/>
      <c r="W12" s="7"/>
    </row>
    <row r="13" spans="2:23" ht="20.100000000000001" customHeight="1" x14ac:dyDescent="0.25">
      <c r="B13" s="31" t="s">
        <v>26</v>
      </c>
      <c r="C13" s="35" t="s">
        <v>117</v>
      </c>
      <c r="D13" s="34"/>
      <c r="E13" s="34"/>
      <c r="F13" s="34"/>
      <c r="G13" s="34"/>
      <c r="H13" s="34"/>
      <c r="I13" s="68" t="s">
        <v>27</v>
      </c>
      <c r="J13" s="68"/>
      <c r="K13" s="69" t="s">
        <v>28</v>
      </c>
      <c r="L13" s="69"/>
      <c r="N13" s="18"/>
      <c r="O13" s="18"/>
      <c r="P13" s="18"/>
      <c r="Q13" s="18"/>
      <c r="R13" s="7"/>
      <c r="S13" s="7"/>
      <c r="T13" s="7"/>
      <c r="U13" s="7"/>
      <c r="V13" s="7"/>
      <c r="W13" s="7"/>
    </row>
    <row r="14" spans="2:23" ht="15.95" customHeight="1" x14ac:dyDescent="0.25">
      <c r="N14" s="18"/>
      <c r="O14" s="18"/>
      <c r="P14" s="18"/>
      <c r="Q14" s="18"/>
      <c r="R14" s="7"/>
      <c r="S14" s="7"/>
      <c r="T14" s="7"/>
      <c r="U14" s="7"/>
      <c r="V14" s="7"/>
      <c r="W14" s="7"/>
    </row>
    <row r="15" spans="2:23" ht="18" customHeight="1" x14ac:dyDescent="0.25">
      <c r="B15" s="19" t="s">
        <v>29</v>
      </c>
      <c r="C15" s="64" t="s">
        <v>30</v>
      </c>
      <c r="D15" s="70"/>
      <c r="E15" s="70"/>
      <c r="F15" s="70"/>
      <c r="G15" s="70"/>
      <c r="H15" s="70"/>
      <c r="I15" s="70"/>
      <c r="J15" s="70"/>
      <c r="K15" s="65"/>
      <c r="L15" s="64" t="s">
        <v>31</v>
      </c>
      <c r="M15" s="65"/>
      <c r="N15" s="18"/>
      <c r="O15" s="63"/>
      <c r="P15" s="63"/>
      <c r="Q15" s="18"/>
      <c r="R15" s="7"/>
      <c r="S15" s="7"/>
      <c r="T15" s="7"/>
      <c r="U15" s="7"/>
      <c r="V15" s="7"/>
      <c r="W15" s="7"/>
    </row>
    <row r="16" spans="2:23" ht="18" customHeight="1" x14ac:dyDescent="0.25">
      <c r="B16" s="21" t="s">
        <v>32</v>
      </c>
      <c r="C16" s="52" t="s">
        <v>33</v>
      </c>
      <c r="D16" s="53"/>
      <c r="E16" s="53"/>
      <c r="F16" s="53"/>
      <c r="G16" s="53"/>
      <c r="H16" s="53"/>
      <c r="I16" s="53"/>
      <c r="J16" s="53"/>
      <c r="K16" s="54"/>
      <c r="L16" s="60">
        <f>Plan1!M15</f>
        <v>0</v>
      </c>
      <c r="M16" s="61"/>
      <c r="N16" s="18"/>
      <c r="O16" s="63"/>
      <c r="P16" s="63"/>
      <c r="Q16" s="18"/>
      <c r="R16" s="7"/>
      <c r="S16" s="7"/>
      <c r="T16" s="7"/>
      <c r="U16" s="7"/>
      <c r="V16" s="7"/>
      <c r="W16" s="7"/>
    </row>
    <row r="17" spans="2:13" ht="18" customHeight="1" x14ac:dyDescent="0.25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9"/>
    </row>
    <row r="18" spans="2:13" ht="18" customHeight="1" x14ac:dyDescent="0.25">
      <c r="B18" s="21" t="s">
        <v>34</v>
      </c>
      <c r="C18" s="52" t="s">
        <v>35</v>
      </c>
      <c r="D18" s="53"/>
      <c r="E18" s="53"/>
      <c r="F18" s="53"/>
      <c r="G18" s="53"/>
      <c r="H18" s="53"/>
      <c r="I18" s="53"/>
      <c r="J18" s="53"/>
      <c r="K18" s="54"/>
      <c r="L18" s="60">
        <f>Plan1!M22</f>
        <v>0</v>
      </c>
      <c r="M18" s="61"/>
    </row>
    <row r="19" spans="2:13" ht="18" customHeight="1" x14ac:dyDescent="0.25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9"/>
    </row>
    <row r="20" spans="2:13" ht="18" customHeight="1" x14ac:dyDescent="0.25">
      <c r="B20" s="21" t="s">
        <v>36</v>
      </c>
      <c r="C20" s="52" t="s">
        <v>37</v>
      </c>
      <c r="D20" s="53"/>
      <c r="E20" s="53"/>
      <c r="F20" s="53"/>
      <c r="G20" s="53"/>
      <c r="H20" s="53"/>
      <c r="I20" s="53"/>
      <c r="J20" s="53"/>
      <c r="K20" s="54"/>
      <c r="L20" s="60">
        <f>Plan1!M30</f>
        <v>0</v>
      </c>
      <c r="M20" s="61"/>
    </row>
    <row r="21" spans="2:13" ht="18" customHeight="1" x14ac:dyDescent="0.25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9"/>
    </row>
    <row r="22" spans="2:13" ht="18" customHeight="1" x14ac:dyDescent="0.25">
      <c r="B22" s="21" t="s">
        <v>38</v>
      </c>
      <c r="C22" s="52" t="s">
        <v>12</v>
      </c>
      <c r="D22" s="53"/>
      <c r="E22" s="53"/>
      <c r="F22" s="53"/>
      <c r="G22" s="53"/>
      <c r="H22" s="53"/>
      <c r="I22" s="53"/>
      <c r="J22" s="53"/>
      <c r="K22" s="54"/>
      <c r="L22" s="60">
        <f>Plan1!M48</f>
        <v>0</v>
      </c>
      <c r="M22" s="61"/>
    </row>
    <row r="23" spans="2:13" ht="18" customHeight="1" x14ac:dyDescent="0.25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</row>
    <row r="24" spans="2:13" ht="18" customHeight="1" x14ac:dyDescent="0.25">
      <c r="B24" s="21">
        <v>13</v>
      </c>
      <c r="C24" s="52" t="s">
        <v>39</v>
      </c>
      <c r="D24" s="53"/>
      <c r="E24" s="53"/>
      <c r="F24" s="53"/>
      <c r="G24" s="53"/>
      <c r="H24" s="53"/>
      <c r="I24" s="53"/>
      <c r="J24" s="53"/>
      <c r="K24" s="54"/>
      <c r="L24" s="60">
        <f>Plan1!M58</f>
        <v>0</v>
      </c>
      <c r="M24" s="61"/>
    </row>
    <row r="25" spans="2:13" ht="18" customHeight="1" x14ac:dyDescent="0.25"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9"/>
    </row>
    <row r="26" spans="2:13" ht="18" customHeight="1" x14ac:dyDescent="0.25">
      <c r="B26" s="21" t="s">
        <v>40</v>
      </c>
      <c r="C26" s="52" t="s">
        <v>41</v>
      </c>
      <c r="D26" s="53"/>
      <c r="E26" s="53"/>
      <c r="F26" s="53"/>
      <c r="G26" s="53"/>
      <c r="H26" s="53"/>
      <c r="I26" s="53"/>
      <c r="J26" s="53"/>
      <c r="K26" s="54"/>
      <c r="L26" s="60">
        <f>Plan1!M61</f>
        <v>0</v>
      </c>
      <c r="M26" s="61"/>
    </row>
    <row r="27" spans="2:13" ht="18" customHeight="1" x14ac:dyDescent="0.25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9"/>
    </row>
    <row r="28" spans="2:13" ht="18" customHeight="1" x14ac:dyDescent="0.25">
      <c r="B28" s="21" t="s">
        <v>42</v>
      </c>
      <c r="C28" s="52" t="s">
        <v>14</v>
      </c>
      <c r="D28" s="53"/>
      <c r="E28" s="53"/>
      <c r="F28" s="53"/>
      <c r="G28" s="53"/>
      <c r="H28" s="53"/>
      <c r="I28" s="53"/>
      <c r="J28" s="53"/>
      <c r="K28" s="54"/>
      <c r="L28" s="60">
        <f>Plan1!M65</f>
        <v>0</v>
      </c>
      <c r="M28" s="61"/>
    </row>
    <row r="29" spans="2:13" ht="18" customHeight="1" x14ac:dyDescent="0.25">
      <c r="B29" s="41"/>
      <c r="C29" s="39"/>
      <c r="D29" s="39"/>
      <c r="E29" s="39"/>
      <c r="F29" s="39"/>
      <c r="G29" s="39"/>
      <c r="H29" s="39"/>
      <c r="I29" s="39"/>
      <c r="J29" s="39"/>
      <c r="K29" s="39"/>
      <c r="L29" s="42"/>
      <c r="M29" s="40"/>
    </row>
    <row r="30" spans="2:13" ht="18" customHeight="1" x14ac:dyDescent="0.25">
      <c r="B30" s="21" t="s">
        <v>139</v>
      </c>
      <c r="C30" s="43" t="s">
        <v>138</v>
      </c>
      <c r="D30" s="44"/>
      <c r="E30" s="44"/>
      <c r="F30" s="44"/>
      <c r="G30" s="44"/>
      <c r="H30" s="44"/>
      <c r="I30" s="44"/>
      <c r="J30" s="44"/>
      <c r="K30" s="45"/>
      <c r="L30" s="60">
        <f>Plan1!M67</f>
        <v>0</v>
      </c>
      <c r="M30" s="61"/>
    </row>
    <row r="31" spans="2:13" ht="18" customHeight="1" x14ac:dyDescent="0.25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9"/>
    </row>
    <row r="32" spans="2:13" ht="18" customHeight="1" x14ac:dyDescent="0.25">
      <c r="B32" s="55"/>
      <c r="C32" s="56"/>
      <c r="D32" s="56"/>
      <c r="E32" s="56"/>
      <c r="F32" s="56"/>
      <c r="G32" s="56"/>
      <c r="H32" s="56"/>
      <c r="I32" s="56"/>
      <c r="J32" s="56"/>
      <c r="K32" s="57"/>
      <c r="L32" s="58"/>
      <c r="M32" s="59"/>
    </row>
    <row r="33" spans="2:13" ht="18" customHeight="1" x14ac:dyDescent="0.25">
      <c r="B33" s="47" t="s">
        <v>75</v>
      </c>
      <c r="C33" s="48"/>
      <c r="D33" s="48"/>
      <c r="E33" s="48"/>
      <c r="F33" s="48"/>
      <c r="G33" s="48"/>
      <c r="H33" s="48"/>
      <c r="I33" s="48"/>
      <c r="J33" s="48"/>
      <c r="K33" s="49"/>
      <c r="L33" s="50">
        <f>SUM(L16:M32)</f>
        <v>0</v>
      </c>
      <c r="M33" s="49"/>
    </row>
    <row r="34" spans="2:13" ht="18" customHeight="1" x14ac:dyDescent="0.25">
      <c r="B34" s="47" t="s">
        <v>76</v>
      </c>
      <c r="C34" s="48"/>
      <c r="D34" s="48"/>
      <c r="E34" s="48"/>
      <c r="F34" s="48"/>
      <c r="G34" s="48"/>
      <c r="H34" s="48"/>
      <c r="I34" s="48"/>
      <c r="J34" s="48"/>
      <c r="K34" s="49"/>
      <c r="L34" s="50">
        <f>L33*0.29</f>
        <v>0</v>
      </c>
      <c r="M34" s="49"/>
    </row>
    <row r="35" spans="2:13" ht="18" customHeight="1" x14ac:dyDescent="0.25">
      <c r="B35" s="47" t="s">
        <v>75</v>
      </c>
      <c r="C35" s="48"/>
      <c r="D35" s="48"/>
      <c r="E35" s="48"/>
      <c r="F35" s="48"/>
      <c r="G35" s="48"/>
      <c r="H35" s="48"/>
      <c r="I35" s="48"/>
      <c r="J35" s="48"/>
      <c r="K35" s="49"/>
      <c r="L35" s="50">
        <f>L33+L34</f>
        <v>0</v>
      </c>
      <c r="M35" s="49"/>
    </row>
  </sheetData>
  <mergeCells count="40">
    <mergeCell ref="B33:K33"/>
    <mergeCell ref="L33:M33"/>
    <mergeCell ref="C28:K28"/>
    <mergeCell ref="L28:M28"/>
    <mergeCell ref="B31:M31"/>
    <mergeCell ref="L30:M30"/>
    <mergeCell ref="B19:M19"/>
    <mergeCell ref="C20:K20"/>
    <mergeCell ref="L20:M20"/>
    <mergeCell ref="B21:M21"/>
    <mergeCell ref="C26:K26"/>
    <mergeCell ref="L26:M26"/>
    <mergeCell ref="B25:M25"/>
    <mergeCell ref="P11:Q11"/>
    <mergeCell ref="O15:P15"/>
    <mergeCell ref="L15:M15"/>
    <mergeCell ref="O16:P16"/>
    <mergeCell ref="C16:K16"/>
    <mergeCell ref="L16:M16"/>
    <mergeCell ref="I12:J12"/>
    <mergeCell ref="K12:L12"/>
    <mergeCell ref="I13:J13"/>
    <mergeCell ref="K13:L13"/>
    <mergeCell ref="C15:K15"/>
    <mergeCell ref="B34:K34"/>
    <mergeCell ref="L34:M34"/>
    <mergeCell ref="B35:K35"/>
    <mergeCell ref="L35:M35"/>
    <mergeCell ref="B10:M10"/>
    <mergeCell ref="B17:M17"/>
    <mergeCell ref="C18:K18"/>
    <mergeCell ref="B23:M23"/>
    <mergeCell ref="B32:K32"/>
    <mergeCell ref="L32:M32"/>
    <mergeCell ref="C24:K24"/>
    <mergeCell ref="L24:M24"/>
    <mergeCell ref="B27:M27"/>
    <mergeCell ref="C22:K22"/>
    <mergeCell ref="L22:M22"/>
    <mergeCell ref="L18:M18"/>
  </mergeCells>
  <pageMargins left="0.51181102362204722" right="0.51181102362204722" top="0.78740157480314965" bottom="0.78740157480314965" header="0.31496062992125984" footer="0.31496062992125984"/>
  <pageSetup paperSize="9" scale="68" orientation="portrait" r:id="rId1"/>
  <ignoredErrors>
    <ignoredError sqref="B17:M17 B16:K16 B19:M19 B18:K18 B21:M21 B20:K20 B23:M23 B22:K22 B25:M25 B24:K24 B27:M27 B26 B31:M31 B28:K28 D26:K26 B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82"/>
  <sheetViews>
    <sheetView tabSelected="1" view="pageBreakPreview" zoomScaleNormal="100" zoomScaleSheetLayoutView="100" workbookViewId="0">
      <selection activeCell="H8" sqref="H8"/>
    </sheetView>
  </sheetViews>
  <sheetFormatPr defaultRowHeight="15" x14ac:dyDescent="0.25"/>
  <cols>
    <col min="1" max="1" width="5.7109375" style="3" customWidth="1"/>
    <col min="2" max="2" width="13.42578125" style="3" customWidth="1"/>
    <col min="3" max="8" width="9.140625" style="3"/>
    <col min="9" max="9" width="8.5703125" style="3" customWidth="1"/>
    <col min="10" max="10" width="10.85546875" style="3" customWidth="1"/>
    <col min="11" max="11" width="10.7109375" style="3" customWidth="1"/>
    <col min="12" max="12" width="13" style="3" customWidth="1"/>
    <col min="13" max="13" width="14.7109375" style="3" customWidth="1"/>
    <col min="14" max="14" width="5.7109375" style="3" customWidth="1"/>
    <col min="15" max="15" width="14.28515625" style="3" bestFit="1" customWidth="1"/>
    <col min="16" max="16" width="12.140625" style="3" bestFit="1" customWidth="1"/>
    <col min="17" max="16384" width="9.140625" style="3"/>
  </cols>
  <sheetData>
    <row r="2" spans="2:23" ht="15.75" customHeight="1" x14ac:dyDescent="0.25">
      <c r="N2" s="7"/>
      <c r="O2" s="7"/>
      <c r="P2" s="7"/>
      <c r="Q2" s="7"/>
      <c r="R2" s="7"/>
      <c r="S2" s="7"/>
      <c r="T2" s="7"/>
      <c r="U2" s="7"/>
      <c r="V2" s="7"/>
      <c r="W2" s="7"/>
    </row>
    <row r="3" spans="2:23" ht="15" customHeight="1" x14ac:dyDescent="0.25">
      <c r="N3" s="7"/>
      <c r="O3" s="7"/>
      <c r="P3" s="7"/>
      <c r="Q3" s="7"/>
      <c r="R3" s="7"/>
      <c r="S3" s="7"/>
      <c r="T3" s="7"/>
      <c r="U3" s="7"/>
      <c r="V3" s="7"/>
      <c r="W3" s="7"/>
    </row>
    <row r="4" spans="2:23" ht="15" customHeight="1" x14ac:dyDescent="0.25">
      <c r="N4" s="7"/>
      <c r="O4" s="7"/>
      <c r="P4" s="7"/>
      <c r="Q4" s="7"/>
      <c r="R4" s="7"/>
      <c r="S4" s="7"/>
      <c r="T4" s="7"/>
      <c r="U4" s="7"/>
      <c r="V4" s="7"/>
      <c r="W4" s="7"/>
    </row>
    <row r="5" spans="2:23" ht="15" customHeight="1" x14ac:dyDescent="0.25">
      <c r="N5" s="7"/>
      <c r="O5" s="7"/>
      <c r="P5" s="7"/>
      <c r="Q5" s="7"/>
      <c r="R5" s="7"/>
      <c r="S5" s="7"/>
      <c r="T5" s="7"/>
      <c r="U5" s="7"/>
      <c r="V5" s="7"/>
      <c r="W5" s="7"/>
    </row>
    <row r="6" spans="2:23" ht="15" customHeight="1" x14ac:dyDescent="0.25">
      <c r="N6" s="7"/>
      <c r="O6" s="7"/>
      <c r="P6" s="7"/>
      <c r="Q6" s="7"/>
      <c r="R6" s="7"/>
      <c r="S6" s="7"/>
      <c r="T6" s="7"/>
      <c r="U6" s="7"/>
      <c r="V6" s="7"/>
      <c r="W6" s="7"/>
    </row>
    <row r="7" spans="2:23" ht="15.75" customHeight="1" x14ac:dyDescent="0.25">
      <c r="B7" s="4"/>
      <c r="N7" s="7"/>
      <c r="O7" s="7"/>
      <c r="P7" s="7"/>
      <c r="Q7" s="7"/>
      <c r="R7" s="7"/>
      <c r="S7" s="7"/>
      <c r="T7" s="7"/>
      <c r="U7" s="7"/>
      <c r="V7" s="7"/>
      <c r="W7" s="7"/>
    </row>
    <row r="8" spans="2:23" ht="15.75" customHeight="1" x14ac:dyDescent="0.25">
      <c r="B8" s="4"/>
      <c r="N8" s="7"/>
      <c r="O8" s="7"/>
      <c r="P8" s="7"/>
      <c r="Q8" s="7"/>
      <c r="R8" s="7"/>
      <c r="S8" s="7"/>
      <c r="T8" s="7"/>
      <c r="U8" s="7"/>
      <c r="V8" s="7"/>
      <c r="W8" s="7"/>
    </row>
    <row r="9" spans="2:23" ht="18" customHeight="1" x14ac:dyDescent="0.25">
      <c r="B9" s="17"/>
      <c r="N9" s="7"/>
      <c r="O9" s="7"/>
      <c r="P9" s="7"/>
      <c r="Q9" s="7"/>
      <c r="R9" s="7"/>
      <c r="S9" s="7"/>
      <c r="T9" s="7"/>
      <c r="U9" s="7"/>
      <c r="V9" s="7"/>
      <c r="W9" s="7"/>
    </row>
    <row r="10" spans="2:23" ht="39.950000000000003" customHeight="1" x14ac:dyDescent="0.25">
      <c r="B10" s="75" t="s">
        <v>140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2:23" ht="15.75" customHeight="1" x14ac:dyDescent="0.25">
      <c r="N11" s="8"/>
      <c r="O11" s="8"/>
      <c r="P11" s="62"/>
      <c r="Q11" s="62"/>
      <c r="R11" s="8"/>
      <c r="S11" s="8"/>
      <c r="T11" s="8"/>
      <c r="U11" s="8"/>
      <c r="V11" s="8"/>
      <c r="W11" s="8"/>
    </row>
    <row r="12" spans="2:23" ht="18" customHeight="1" x14ac:dyDescent="0.25">
      <c r="B12" s="9" t="s">
        <v>4</v>
      </c>
      <c r="C12" s="76" t="s">
        <v>3</v>
      </c>
      <c r="D12" s="76"/>
      <c r="E12" s="76"/>
      <c r="F12" s="76"/>
      <c r="G12" s="76"/>
      <c r="H12" s="76"/>
      <c r="I12" s="76"/>
      <c r="J12" s="9" t="s">
        <v>2</v>
      </c>
      <c r="K12" s="10" t="s">
        <v>9</v>
      </c>
      <c r="L12" s="9" t="s">
        <v>5</v>
      </c>
      <c r="M12" s="9" t="s">
        <v>10</v>
      </c>
      <c r="N12" s="11"/>
      <c r="O12" s="11"/>
      <c r="P12" s="11"/>
      <c r="Q12" s="11"/>
      <c r="R12" s="7"/>
      <c r="S12" s="7"/>
      <c r="T12" s="7"/>
      <c r="U12" s="7"/>
      <c r="V12" s="7"/>
      <c r="W12" s="7"/>
    </row>
    <row r="13" spans="2:23" ht="18" customHeight="1" x14ac:dyDescent="0.25">
      <c r="B13" s="72" t="s">
        <v>33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20"/>
      <c r="O13" s="20"/>
      <c r="P13" s="20"/>
      <c r="Q13" s="20"/>
      <c r="R13" s="7"/>
      <c r="S13" s="7"/>
      <c r="T13" s="7"/>
      <c r="U13" s="7"/>
      <c r="V13" s="7"/>
      <c r="W13" s="7"/>
    </row>
    <row r="14" spans="2:23" ht="79.5" customHeight="1" x14ac:dyDescent="0.25">
      <c r="B14" s="26" t="s">
        <v>46</v>
      </c>
      <c r="C14" s="71" t="s">
        <v>47</v>
      </c>
      <c r="D14" s="71"/>
      <c r="E14" s="71"/>
      <c r="F14" s="71"/>
      <c r="G14" s="71"/>
      <c r="H14" s="71"/>
      <c r="I14" s="71"/>
      <c r="J14" s="26" t="s">
        <v>8</v>
      </c>
      <c r="K14" s="27" t="s">
        <v>17</v>
      </c>
      <c r="L14" s="27"/>
      <c r="M14" s="28">
        <f>K14*L14</f>
        <v>0</v>
      </c>
      <c r="N14" s="20"/>
      <c r="O14" s="20"/>
      <c r="P14" s="20"/>
      <c r="Q14" s="20"/>
      <c r="R14" s="7"/>
      <c r="S14" s="7"/>
      <c r="T14" s="7"/>
      <c r="U14" s="7"/>
      <c r="V14" s="7"/>
      <c r="W14" s="7"/>
    </row>
    <row r="15" spans="2:23" ht="18" customHeight="1" x14ac:dyDescent="0.25">
      <c r="B15" s="73" t="s">
        <v>15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15">
        <f>SUM(M14:M14)</f>
        <v>0</v>
      </c>
      <c r="N15" s="20"/>
      <c r="O15" s="63"/>
      <c r="P15" s="63"/>
      <c r="Q15" s="20"/>
      <c r="R15" s="7"/>
      <c r="S15" s="7"/>
      <c r="T15" s="7"/>
      <c r="U15" s="7"/>
      <c r="V15" s="7"/>
      <c r="W15" s="7"/>
    </row>
    <row r="16" spans="2:23" ht="18" customHeight="1" x14ac:dyDescent="0.25">
      <c r="B16" s="72" t="s">
        <v>11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11"/>
      <c r="O16" s="11"/>
      <c r="P16" s="11"/>
      <c r="Q16" s="11"/>
      <c r="R16" s="7"/>
      <c r="S16" s="7"/>
      <c r="T16" s="7"/>
      <c r="U16" s="7"/>
      <c r="V16" s="7"/>
      <c r="W16" s="7"/>
    </row>
    <row r="17" spans="2:23" ht="86.25" customHeight="1" x14ac:dyDescent="0.25">
      <c r="B17" s="26" t="s">
        <v>23</v>
      </c>
      <c r="C17" s="71" t="s">
        <v>7</v>
      </c>
      <c r="D17" s="71"/>
      <c r="E17" s="71"/>
      <c r="F17" s="71"/>
      <c r="G17" s="71"/>
      <c r="H17" s="71"/>
      <c r="I17" s="71"/>
      <c r="J17" s="26" t="s">
        <v>8</v>
      </c>
      <c r="K17" s="27" t="s">
        <v>17</v>
      </c>
      <c r="L17" s="27"/>
      <c r="M17" s="28">
        <f>K17*L17</f>
        <v>0</v>
      </c>
      <c r="N17" s="11"/>
      <c r="O17" s="11"/>
      <c r="P17" s="11"/>
      <c r="Q17" s="11"/>
      <c r="R17" s="7"/>
      <c r="S17" s="7"/>
      <c r="T17" s="7"/>
      <c r="U17" s="7"/>
      <c r="V17" s="7"/>
      <c r="W17" s="7"/>
    </row>
    <row r="18" spans="2:23" ht="84.75" customHeight="1" x14ac:dyDescent="0.25">
      <c r="B18" s="26" t="s">
        <v>48</v>
      </c>
      <c r="C18" s="71" t="s">
        <v>49</v>
      </c>
      <c r="D18" s="71"/>
      <c r="E18" s="71"/>
      <c r="F18" s="71"/>
      <c r="G18" s="71"/>
      <c r="H18" s="71"/>
      <c r="I18" s="71"/>
      <c r="J18" s="26" t="s">
        <v>8</v>
      </c>
      <c r="K18" s="27" t="s">
        <v>17</v>
      </c>
      <c r="L18" s="27"/>
      <c r="M18" s="28">
        <f>K18*L18</f>
        <v>0</v>
      </c>
      <c r="N18" s="20"/>
      <c r="O18" s="20"/>
      <c r="P18" s="20"/>
      <c r="Q18" s="20"/>
      <c r="R18" s="7"/>
      <c r="S18" s="7"/>
      <c r="T18" s="7"/>
      <c r="U18" s="7"/>
      <c r="V18" s="7"/>
      <c r="W18" s="7"/>
    </row>
    <row r="19" spans="2:23" ht="69" customHeight="1" x14ac:dyDescent="0.25">
      <c r="B19" s="26" t="s">
        <v>50</v>
      </c>
      <c r="C19" s="71" t="s">
        <v>51</v>
      </c>
      <c r="D19" s="71"/>
      <c r="E19" s="71"/>
      <c r="F19" s="71"/>
      <c r="G19" s="71"/>
      <c r="H19" s="71"/>
      <c r="I19" s="71"/>
      <c r="J19" s="26" t="s">
        <v>2</v>
      </c>
      <c r="K19" s="27" t="s">
        <v>17</v>
      </c>
      <c r="L19" s="27"/>
      <c r="M19" s="28">
        <f t="shared" ref="M19:M21" si="0">K19*L19</f>
        <v>0</v>
      </c>
      <c r="N19" s="20"/>
      <c r="O19" s="20"/>
      <c r="P19" s="20"/>
      <c r="Q19" s="20"/>
      <c r="R19" s="7"/>
      <c r="S19" s="7"/>
      <c r="T19" s="7"/>
      <c r="U19" s="7"/>
      <c r="V19" s="7"/>
      <c r="W19" s="7"/>
    </row>
    <row r="20" spans="2:23" ht="56.25" customHeight="1" x14ac:dyDescent="0.25">
      <c r="B20" s="26" t="s">
        <v>52</v>
      </c>
      <c r="C20" s="71" t="s">
        <v>53</v>
      </c>
      <c r="D20" s="71"/>
      <c r="E20" s="71"/>
      <c r="F20" s="71"/>
      <c r="G20" s="71"/>
      <c r="H20" s="71"/>
      <c r="I20" s="71"/>
      <c r="J20" s="26" t="s">
        <v>2</v>
      </c>
      <c r="K20" s="27" t="s">
        <v>17</v>
      </c>
      <c r="L20" s="27"/>
      <c r="M20" s="28">
        <f t="shared" si="0"/>
        <v>0</v>
      </c>
      <c r="N20" s="20"/>
      <c r="O20" s="20"/>
      <c r="P20" s="20"/>
      <c r="Q20" s="20"/>
      <c r="R20" s="7"/>
      <c r="S20" s="7"/>
      <c r="T20" s="7"/>
      <c r="U20" s="7"/>
      <c r="V20" s="7"/>
      <c r="W20" s="7"/>
    </row>
    <row r="21" spans="2:23" ht="54" customHeight="1" x14ac:dyDescent="0.25">
      <c r="B21" s="26" t="s">
        <v>54</v>
      </c>
      <c r="C21" s="71" t="s">
        <v>55</v>
      </c>
      <c r="D21" s="71"/>
      <c r="E21" s="71"/>
      <c r="F21" s="71"/>
      <c r="G21" s="71"/>
      <c r="H21" s="71"/>
      <c r="I21" s="71"/>
      <c r="J21" s="26" t="s">
        <v>1</v>
      </c>
      <c r="K21" s="27" t="s">
        <v>56</v>
      </c>
      <c r="L21" s="27"/>
      <c r="M21" s="28">
        <f t="shared" si="0"/>
        <v>0</v>
      </c>
      <c r="N21" s="20"/>
      <c r="O21" s="20"/>
      <c r="P21" s="20"/>
      <c r="Q21" s="20"/>
      <c r="R21" s="7"/>
      <c r="S21" s="7"/>
      <c r="T21" s="7"/>
      <c r="U21" s="7"/>
      <c r="V21" s="7"/>
      <c r="W21" s="7"/>
    </row>
    <row r="22" spans="2:23" ht="18" customHeight="1" x14ac:dyDescent="0.25">
      <c r="B22" s="77" t="s">
        <v>15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29">
        <f>SUM(M17:M21)</f>
        <v>0</v>
      </c>
      <c r="N22" s="11"/>
      <c r="O22" s="63"/>
      <c r="P22" s="63"/>
      <c r="Q22" s="11"/>
      <c r="R22" s="7"/>
      <c r="S22" s="7"/>
      <c r="T22" s="7"/>
      <c r="U22" s="7"/>
      <c r="V22" s="7"/>
      <c r="W22" s="7"/>
    </row>
    <row r="23" spans="2:23" ht="18" customHeight="1" x14ac:dyDescent="0.25">
      <c r="B23" s="72" t="s">
        <v>37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20"/>
      <c r="O23" s="20"/>
      <c r="P23" s="20"/>
      <c r="Q23" s="20"/>
      <c r="R23" s="7"/>
      <c r="S23" s="7"/>
      <c r="T23" s="7"/>
      <c r="U23" s="7"/>
      <c r="V23" s="7"/>
      <c r="W23" s="7"/>
    </row>
    <row r="24" spans="2:23" ht="41.25" customHeight="1" x14ac:dyDescent="0.25">
      <c r="B24" s="26" t="s">
        <v>68</v>
      </c>
      <c r="C24" s="71" t="s">
        <v>69</v>
      </c>
      <c r="D24" s="71"/>
      <c r="E24" s="71"/>
      <c r="F24" s="71"/>
      <c r="G24" s="71"/>
      <c r="H24" s="71"/>
      <c r="I24" s="71"/>
      <c r="J24" s="26" t="s">
        <v>70</v>
      </c>
      <c r="K24" s="27" t="s">
        <v>73</v>
      </c>
      <c r="L24" s="27"/>
      <c r="M24" s="28">
        <f>K24*L24</f>
        <v>0</v>
      </c>
      <c r="N24" s="20"/>
      <c r="O24" s="20"/>
      <c r="P24" s="20"/>
      <c r="Q24" s="20"/>
      <c r="R24" s="7"/>
      <c r="S24" s="7"/>
      <c r="T24" s="7"/>
      <c r="U24" s="7"/>
      <c r="V24" s="7"/>
      <c r="W24" s="7"/>
    </row>
    <row r="25" spans="2:23" ht="39.75" customHeight="1" x14ac:dyDescent="0.25">
      <c r="B25" s="26" t="s">
        <v>71</v>
      </c>
      <c r="C25" s="71" t="s">
        <v>72</v>
      </c>
      <c r="D25" s="71"/>
      <c r="E25" s="71"/>
      <c r="F25" s="71"/>
      <c r="G25" s="71"/>
      <c r="H25" s="71"/>
      <c r="I25" s="71"/>
      <c r="J25" s="26" t="s">
        <v>2</v>
      </c>
      <c r="K25" s="27" t="s">
        <v>18</v>
      </c>
      <c r="L25" s="27"/>
      <c r="M25" s="28">
        <f>K25*L25</f>
        <v>0</v>
      </c>
      <c r="N25" s="20"/>
      <c r="O25" s="20"/>
      <c r="P25" s="20"/>
      <c r="Q25" s="20"/>
      <c r="R25" s="7"/>
      <c r="S25" s="7"/>
      <c r="T25" s="7"/>
      <c r="U25" s="7"/>
      <c r="V25" s="7"/>
      <c r="W25" s="7"/>
    </row>
    <row r="26" spans="2:23" ht="54.75" customHeight="1" x14ac:dyDescent="0.25">
      <c r="B26" s="26" t="s">
        <v>96</v>
      </c>
      <c r="C26" s="71" t="s">
        <v>97</v>
      </c>
      <c r="D26" s="71"/>
      <c r="E26" s="71"/>
      <c r="F26" s="71"/>
      <c r="G26" s="71"/>
      <c r="H26" s="71"/>
      <c r="I26" s="71"/>
      <c r="J26" s="26" t="s">
        <v>98</v>
      </c>
      <c r="K26" s="38">
        <f>50*40</f>
        <v>2000</v>
      </c>
      <c r="L26" s="27"/>
      <c r="M26" s="28">
        <f t="shared" ref="M26" si="1">K26*L26</f>
        <v>0</v>
      </c>
      <c r="N26" s="25"/>
      <c r="O26" s="36"/>
      <c r="P26" s="25"/>
      <c r="Q26" s="25"/>
      <c r="R26" s="7"/>
      <c r="S26" s="7"/>
      <c r="T26" s="7"/>
      <c r="U26" s="7"/>
      <c r="V26" s="7"/>
      <c r="W26" s="7"/>
    </row>
    <row r="27" spans="2:23" ht="80.25" customHeight="1" x14ac:dyDescent="0.25">
      <c r="B27" s="26" t="s">
        <v>99</v>
      </c>
      <c r="C27" s="71" t="s">
        <v>100</v>
      </c>
      <c r="D27" s="71"/>
      <c r="E27" s="71"/>
      <c r="F27" s="71"/>
      <c r="G27" s="71"/>
      <c r="H27" s="71"/>
      <c r="I27" s="71"/>
      <c r="J27" s="26" t="s">
        <v>2</v>
      </c>
      <c r="K27" s="27">
        <v>25</v>
      </c>
      <c r="L27" s="27"/>
      <c r="M27" s="28">
        <f>K27*L27</f>
        <v>0</v>
      </c>
      <c r="N27" s="25"/>
      <c r="O27" s="25"/>
      <c r="P27" s="25"/>
      <c r="Q27" s="25"/>
      <c r="R27" s="7"/>
      <c r="S27" s="7"/>
      <c r="T27" s="7"/>
      <c r="U27" s="7"/>
      <c r="V27" s="7"/>
      <c r="W27" s="7"/>
    </row>
    <row r="28" spans="2:23" ht="80.25" customHeight="1" x14ac:dyDescent="0.25">
      <c r="B28" s="26" t="s">
        <v>106</v>
      </c>
      <c r="C28" s="71" t="s">
        <v>107</v>
      </c>
      <c r="D28" s="71"/>
      <c r="E28" s="71"/>
      <c r="F28" s="71"/>
      <c r="G28" s="71"/>
      <c r="H28" s="71"/>
      <c r="I28" s="71"/>
      <c r="J28" s="26" t="s">
        <v>108</v>
      </c>
      <c r="K28" s="27">
        <f>K27*1.8</f>
        <v>45</v>
      </c>
      <c r="L28" s="27"/>
      <c r="M28" s="28">
        <f>K28*L28</f>
        <v>0</v>
      </c>
      <c r="N28" s="25"/>
      <c r="O28" s="33"/>
      <c r="P28" s="33"/>
      <c r="Q28" s="25"/>
      <c r="R28" s="7"/>
      <c r="S28" s="7"/>
      <c r="T28" s="7"/>
      <c r="U28" s="7"/>
      <c r="V28" s="7"/>
      <c r="W28" s="7"/>
    </row>
    <row r="29" spans="2:23" ht="32.25" customHeight="1" x14ac:dyDescent="0.25">
      <c r="B29" s="26" t="s">
        <v>103</v>
      </c>
      <c r="C29" s="71" t="s">
        <v>104</v>
      </c>
      <c r="D29" s="71"/>
      <c r="E29" s="71"/>
      <c r="F29" s="71"/>
      <c r="G29" s="71"/>
      <c r="H29" s="71"/>
      <c r="I29" s="71"/>
      <c r="J29" s="26" t="s">
        <v>105</v>
      </c>
      <c r="K29" s="38">
        <f>K28*60</f>
        <v>2700</v>
      </c>
      <c r="L29" s="27"/>
      <c r="M29" s="28">
        <f>K29*L29</f>
        <v>0</v>
      </c>
      <c r="N29" s="25"/>
      <c r="O29" s="33"/>
      <c r="P29" s="33"/>
      <c r="Q29" s="25"/>
      <c r="R29" s="7"/>
      <c r="S29" s="7"/>
      <c r="T29" s="7"/>
      <c r="U29" s="7"/>
      <c r="V29" s="7"/>
      <c r="W29" s="7"/>
    </row>
    <row r="30" spans="2:23" ht="18" customHeight="1" x14ac:dyDescent="0.25">
      <c r="B30" s="73" t="s">
        <v>15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15">
        <f>SUM(M24:M29)</f>
        <v>0</v>
      </c>
      <c r="N30" s="20"/>
      <c r="O30" s="33"/>
      <c r="P30" s="33"/>
      <c r="Q30" s="20"/>
      <c r="R30" s="7"/>
      <c r="S30" s="7"/>
      <c r="T30" s="7"/>
      <c r="U30" s="7"/>
      <c r="V30" s="7"/>
      <c r="W30" s="7"/>
    </row>
    <row r="31" spans="2:23" ht="18" customHeight="1" x14ac:dyDescent="0.25">
      <c r="B31" s="72" t="s">
        <v>12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11"/>
      <c r="O31" s="33"/>
      <c r="P31" s="33"/>
      <c r="Q31" s="11"/>
      <c r="R31" s="7"/>
      <c r="S31" s="7"/>
      <c r="T31" s="7"/>
      <c r="U31" s="7"/>
      <c r="V31" s="7"/>
      <c r="W31" s="7"/>
    </row>
    <row r="32" spans="2:23" ht="18" customHeight="1" x14ac:dyDescent="0.25">
      <c r="B32" s="26" t="s">
        <v>101</v>
      </c>
      <c r="C32" s="71" t="s">
        <v>102</v>
      </c>
      <c r="D32" s="71"/>
      <c r="E32" s="71"/>
      <c r="F32" s="71"/>
      <c r="G32" s="71"/>
      <c r="H32" s="71"/>
      <c r="I32" s="71"/>
      <c r="J32" s="26" t="s">
        <v>77</v>
      </c>
      <c r="K32" s="38">
        <f>K28*2</f>
        <v>90</v>
      </c>
      <c r="L32" s="27"/>
      <c r="M32" s="28">
        <f t="shared" ref="M32:M37" si="2">K32*L32</f>
        <v>0</v>
      </c>
      <c r="N32" s="30"/>
      <c r="O32" s="33"/>
      <c r="P32" s="33"/>
      <c r="Q32" s="30"/>
      <c r="R32" s="7"/>
      <c r="S32" s="7"/>
      <c r="T32" s="7"/>
      <c r="U32" s="7"/>
      <c r="V32" s="7"/>
      <c r="W32" s="7"/>
    </row>
    <row r="33" spans="2:23" ht="18" customHeight="1" x14ac:dyDescent="0.25">
      <c r="B33" s="26" t="s">
        <v>113</v>
      </c>
      <c r="C33" s="71" t="s">
        <v>114</v>
      </c>
      <c r="D33" s="71"/>
      <c r="E33" s="71"/>
      <c r="F33" s="71"/>
      <c r="G33" s="71"/>
      <c r="H33" s="71"/>
      <c r="I33" s="71"/>
      <c r="J33" s="26" t="s">
        <v>2</v>
      </c>
      <c r="K33" s="38">
        <v>6</v>
      </c>
      <c r="L33" s="27"/>
      <c r="M33" s="28">
        <f t="shared" si="2"/>
        <v>0</v>
      </c>
      <c r="N33" s="33"/>
      <c r="O33" s="33"/>
      <c r="P33" s="33"/>
      <c r="Q33" s="33"/>
      <c r="R33" s="7"/>
      <c r="S33" s="7"/>
      <c r="T33" s="7"/>
      <c r="U33" s="7"/>
      <c r="V33" s="7"/>
      <c r="W33" s="7"/>
    </row>
    <row r="34" spans="2:23" ht="50.25" customHeight="1" x14ac:dyDescent="0.25">
      <c r="B34" s="26" t="s">
        <v>84</v>
      </c>
      <c r="C34" s="71" t="s">
        <v>83</v>
      </c>
      <c r="D34" s="71"/>
      <c r="E34" s="71"/>
      <c r="F34" s="71"/>
      <c r="G34" s="71"/>
      <c r="H34" s="71"/>
      <c r="I34" s="71"/>
      <c r="J34" s="26" t="s">
        <v>1</v>
      </c>
      <c r="K34" s="38">
        <v>31.89</v>
      </c>
      <c r="L34" s="27"/>
      <c r="M34" s="28">
        <f t="shared" si="2"/>
        <v>0</v>
      </c>
      <c r="O34" s="33"/>
      <c r="P34" s="33"/>
      <c r="R34" s="33"/>
    </row>
    <row r="35" spans="2:23" ht="50.25" customHeight="1" x14ac:dyDescent="0.25">
      <c r="B35" s="26" t="s">
        <v>85</v>
      </c>
      <c r="C35" s="71" t="s">
        <v>86</v>
      </c>
      <c r="D35" s="71"/>
      <c r="E35" s="71"/>
      <c r="F35" s="71"/>
      <c r="G35" s="71"/>
      <c r="H35" s="71"/>
      <c r="I35" s="71"/>
      <c r="J35" s="26" t="s">
        <v>1</v>
      </c>
      <c r="K35" s="38">
        <v>33</v>
      </c>
      <c r="L35" s="27"/>
      <c r="M35" s="28">
        <f t="shared" si="2"/>
        <v>0</v>
      </c>
      <c r="O35" s="37"/>
    </row>
    <row r="36" spans="2:23" ht="51.75" customHeight="1" x14ac:dyDescent="0.25">
      <c r="B36" s="26" t="s">
        <v>24</v>
      </c>
      <c r="C36" s="71" t="s">
        <v>0</v>
      </c>
      <c r="D36" s="71"/>
      <c r="E36" s="71"/>
      <c r="F36" s="71"/>
      <c r="G36" s="71"/>
      <c r="H36" s="71"/>
      <c r="I36" s="71"/>
      <c r="J36" s="26" t="s">
        <v>1</v>
      </c>
      <c r="K36" s="38">
        <v>33</v>
      </c>
      <c r="L36" s="27"/>
      <c r="M36" s="28">
        <f t="shared" si="2"/>
        <v>0</v>
      </c>
      <c r="O36" s="37"/>
    </row>
    <row r="37" spans="2:23" ht="39.75" customHeight="1" x14ac:dyDescent="0.25">
      <c r="B37" s="26" t="s">
        <v>123</v>
      </c>
      <c r="C37" s="71" t="s">
        <v>124</v>
      </c>
      <c r="D37" s="71"/>
      <c r="E37" s="71"/>
      <c r="F37" s="71"/>
      <c r="G37" s="71"/>
      <c r="H37" s="71"/>
      <c r="I37" s="71"/>
      <c r="J37" s="26" t="s">
        <v>1</v>
      </c>
      <c r="K37" s="38" t="s">
        <v>125</v>
      </c>
      <c r="L37" s="27"/>
      <c r="M37" s="28">
        <f t="shared" si="2"/>
        <v>0</v>
      </c>
      <c r="O37" s="37"/>
    </row>
    <row r="38" spans="2:23" ht="83.25" customHeight="1" x14ac:dyDescent="0.25">
      <c r="B38" s="26" t="s">
        <v>87</v>
      </c>
      <c r="C38" s="71" t="s">
        <v>88</v>
      </c>
      <c r="D38" s="71"/>
      <c r="E38" s="71"/>
      <c r="F38" s="71"/>
      <c r="G38" s="71"/>
      <c r="H38" s="71"/>
      <c r="I38" s="71"/>
      <c r="J38" s="26" t="s">
        <v>89</v>
      </c>
      <c r="K38" s="38" t="s">
        <v>115</v>
      </c>
      <c r="L38" s="27"/>
      <c r="M38" s="28">
        <f t="shared" ref="M38:M39" si="3">K38*L38</f>
        <v>0</v>
      </c>
      <c r="O38" s="37"/>
    </row>
    <row r="39" spans="2:23" ht="58.5" customHeight="1" x14ac:dyDescent="0.25">
      <c r="B39" s="26" t="s">
        <v>90</v>
      </c>
      <c r="C39" s="71" t="s">
        <v>91</v>
      </c>
      <c r="D39" s="71"/>
      <c r="E39" s="71"/>
      <c r="F39" s="71"/>
      <c r="G39" s="71"/>
      <c r="H39" s="71"/>
      <c r="I39" s="71"/>
      <c r="J39" s="26" t="s">
        <v>1</v>
      </c>
      <c r="K39" s="38" t="s">
        <v>115</v>
      </c>
      <c r="L39" s="27"/>
      <c r="M39" s="28">
        <f t="shared" si="3"/>
        <v>0</v>
      </c>
    </row>
    <row r="40" spans="2:23" ht="36" customHeight="1" x14ac:dyDescent="0.25">
      <c r="B40" s="26" t="s">
        <v>92</v>
      </c>
      <c r="C40" s="71" t="s">
        <v>93</v>
      </c>
      <c r="D40" s="71"/>
      <c r="E40" s="71"/>
      <c r="F40" s="71"/>
      <c r="G40" s="71"/>
      <c r="H40" s="71"/>
      <c r="I40" s="71"/>
      <c r="J40" s="26" t="s">
        <v>1</v>
      </c>
      <c r="K40" s="38" t="s">
        <v>121</v>
      </c>
      <c r="L40" s="27"/>
      <c r="M40" s="28">
        <f>K40*L40</f>
        <v>0</v>
      </c>
    </row>
    <row r="41" spans="2:23" ht="36.75" customHeight="1" x14ac:dyDescent="0.25">
      <c r="B41" s="26" t="s">
        <v>94</v>
      </c>
      <c r="C41" s="71" t="s">
        <v>95</v>
      </c>
      <c r="D41" s="71" t="s">
        <v>1</v>
      </c>
      <c r="E41" s="71"/>
      <c r="F41" s="71"/>
      <c r="G41" s="71"/>
      <c r="H41" s="71"/>
      <c r="I41" s="71"/>
      <c r="J41" s="26" t="s">
        <v>1</v>
      </c>
      <c r="K41" s="38" t="s">
        <v>122</v>
      </c>
      <c r="L41" s="27"/>
      <c r="M41" s="28">
        <f t="shared" ref="M41" si="4">K41*L41</f>
        <v>0</v>
      </c>
    </row>
    <row r="42" spans="2:23" ht="54" customHeight="1" x14ac:dyDescent="0.25">
      <c r="B42" s="12" t="s">
        <v>60</v>
      </c>
      <c r="C42" s="74" t="s">
        <v>61</v>
      </c>
      <c r="D42" s="74"/>
      <c r="E42" s="74"/>
      <c r="F42" s="74"/>
      <c r="G42" s="74"/>
      <c r="H42" s="74"/>
      <c r="I42" s="74"/>
      <c r="J42" s="12" t="s">
        <v>2</v>
      </c>
      <c r="K42" s="38" t="s">
        <v>120</v>
      </c>
      <c r="L42" s="13"/>
      <c r="M42" s="14">
        <f>K42*L42</f>
        <v>0</v>
      </c>
    </row>
    <row r="43" spans="2:23" ht="42.75" customHeight="1" x14ac:dyDescent="0.25">
      <c r="B43" s="12" t="s">
        <v>62</v>
      </c>
      <c r="C43" s="74" t="s">
        <v>63</v>
      </c>
      <c r="D43" s="74"/>
      <c r="E43" s="74"/>
      <c r="F43" s="74"/>
      <c r="G43" s="74"/>
      <c r="H43" s="74"/>
      <c r="I43" s="74"/>
      <c r="J43" s="12" t="s">
        <v>2</v>
      </c>
      <c r="K43" s="38" t="s">
        <v>120</v>
      </c>
      <c r="L43" s="13"/>
      <c r="M43" s="14">
        <f>K43*L43</f>
        <v>0</v>
      </c>
      <c r="P43" s="6"/>
    </row>
    <row r="44" spans="2:23" ht="27" customHeight="1" x14ac:dyDescent="0.25">
      <c r="B44" s="12" t="s">
        <v>66</v>
      </c>
      <c r="C44" s="74" t="s">
        <v>67</v>
      </c>
      <c r="D44" s="74"/>
      <c r="E44" s="74"/>
      <c r="F44" s="74"/>
      <c r="G44" s="74"/>
      <c r="H44" s="74"/>
      <c r="I44" s="74"/>
      <c r="J44" s="12" t="s">
        <v>2</v>
      </c>
      <c r="K44" s="38" t="s">
        <v>120</v>
      </c>
      <c r="L44" s="13"/>
      <c r="M44" s="14">
        <f>K44*L44</f>
        <v>0</v>
      </c>
      <c r="P44" s="6"/>
    </row>
    <row r="45" spans="2:23" ht="98.25" customHeight="1" x14ac:dyDescent="0.25">
      <c r="B45" s="12" t="s">
        <v>57</v>
      </c>
      <c r="C45" s="74" t="s">
        <v>58</v>
      </c>
      <c r="D45" s="74"/>
      <c r="E45" s="74"/>
      <c r="F45" s="74"/>
      <c r="G45" s="74"/>
      <c r="H45" s="74"/>
      <c r="I45" s="74"/>
      <c r="J45" s="12" t="s">
        <v>59</v>
      </c>
      <c r="K45" s="38" t="s">
        <v>119</v>
      </c>
      <c r="L45" s="13"/>
      <c r="M45" s="14">
        <f t="shared" ref="M45:M47" si="5">K45*L45</f>
        <v>0</v>
      </c>
      <c r="P45" s="6"/>
    </row>
    <row r="46" spans="2:23" ht="33.950000000000003" customHeight="1" x14ac:dyDescent="0.25">
      <c r="B46" s="12" t="s">
        <v>64</v>
      </c>
      <c r="C46" s="74" t="s">
        <v>65</v>
      </c>
      <c r="D46" s="74"/>
      <c r="E46" s="74"/>
      <c r="F46" s="74"/>
      <c r="G46" s="74"/>
      <c r="H46" s="74"/>
      <c r="I46" s="74"/>
      <c r="J46" s="12" t="s">
        <v>21</v>
      </c>
      <c r="K46" s="38" t="s">
        <v>17</v>
      </c>
      <c r="L46" s="13"/>
      <c r="M46" s="14">
        <f t="shared" si="5"/>
        <v>0</v>
      </c>
      <c r="O46" s="6"/>
    </row>
    <row r="47" spans="2:23" ht="31.5" customHeight="1" x14ac:dyDescent="0.25">
      <c r="B47" s="12" t="s">
        <v>81</v>
      </c>
      <c r="C47" s="74" t="s">
        <v>82</v>
      </c>
      <c r="D47" s="74" t="s">
        <v>21</v>
      </c>
      <c r="E47" s="74"/>
      <c r="F47" s="74"/>
      <c r="G47" s="74"/>
      <c r="H47" s="74"/>
      <c r="I47" s="74"/>
      <c r="J47" s="12" t="s">
        <v>21</v>
      </c>
      <c r="K47" s="38" t="s">
        <v>17</v>
      </c>
      <c r="L47" s="13"/>
      <c r="M47" s="14">
        <f t="shared" si="5"/>
        <v>0</v>
      </c>
      <c r="O47" s="32"/>
    </row>
    <row r="48" spans="2:23" ht="18" customHeight="1" x14ac:dyDescent="0.25">
      <c r="B48" s="73" t="s">
        <v>15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15">
        <f>SUM(M32:M47)</f>
        <v>0</v>
      </c>
      <c r="O48" s="6"/>
    </row>
    <row r="49" spans="2:19" ht="18" customHeight="1" x14ac:dyDescent="0.25">
      <c r="B49" s="72" t="s">
        <v>13</v>
      </c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</row>
    <row r="50" spans="2:19" ht="52.5" customHeight="1" x14ac:dyDescent="0.25">
      <c r="B50" s="12" t="s">
        <v>44</v>
      </c>
      <c r="C50" s="74" t="s">
        <v>74</v>
      </c>
      <c r="D50" s="74"/>
      <c r="E50" s="74"/>
      <c r="F50" s="74"/>
      <c r="G50" s="74"/>
      <c r="H50" s="74"/>
      <c r="I50" s="74"/>
      <c r="J50" s="12" t="s">
        <v>1</v>
      </c>
      <c r="K50" s="38" t="s">
        <v>125</v>
      </c>
      <c r="L50" s="13"/>
      <c r="M50" s="14">
        <f t="shared" ref="M50:M53" si="6">K50*L50</f>
        <v>0</v>
      </c>
    </row>
    <row r="51" spans="2:19" ht="71.25" customHeight="1" x14ac:dyDescent="0.25">
      <c r="B51" s="12" t="s">
        <v>129</v>
      </c>
      <c r="C51" s="74" t="s">
        <v>130</v>
      </c>
      <c r="D51" s="74"/>
      <c r="E51" s="74"/>
      <c r="F51" s="74"/>
      <c r="G51" s="74"/>
      <c r="H51" s="74"/>
      <c r="I51" s="74"/>
      <c r="J51" s="12" t="s">
        <v>1</v>
      </c>
      <c r="K51" s="38">
        <v>31.89</v>
      </c>
      <c r="L51" s="13"/>
      <c r="M51" s="14">
        <f t="shared" si="6"/>
        <v>0</v>
      </c>
      <c r="O51" s="24"/>
      <c r="P51" s="24"/>
      <c r="Q51" s="24"/>
      <c r="R51" s="24"/>
    </row>
    <row r="52" spans="2:19" ht="81" customHeight="1" x14ac:dyDescent="0.25">
      <c r="B52" s="12" t="s">
        <v>141</v>
      </c>
      <c r="C52" s="74" t="s">
        <v>142</v>
      </c>
      <c r="D52" s="74"/>
      <c r="E52" s="74"/>
      <c r="F52" s="74"/>
      <c r="G52" s="74"/>
      <c r="H52" s="74"/>
      <c r="I52" s="74"/>
      <c r="J52" s="12" t="s">
        <v>1</v>
      </c>
      <c r="K52" s="46">
        <v>31.89</v>
      </c>
      <c r="L52" s="13"/>
      <c r="M52" s="14">
        <f t="shared" si="6"/>
        <v>0</v>
      </c>
      <c r="O52" s="24"/>
      <c r="P52" s="24"/>
      <c r="Q52" s="24"/>
      <c r="R52" s="24"/>
    </row>
    <row r="53" spans="2:19" ht="36" customHeight="1" x14ac:dyDescent="0.25">
      <c r="B53" s="12" t="s">
        <v>45</v>
      </c>
      <c r="C53" s="74" t="s">
        <v>20</v>
      </c>
      <c r="D53" s="74"/>
      <c r="E53" s="74"/>
      <c r="F53" s="74"/>
      <c r="G53" s="74"/>
      <c r="H53" s="74"/>
      <c r="I53" s="74"/>
      <c r="J53" s="12" t="s">
        <v>19</v>
      </c>
      <c r="K53" s="38" t="s">
        <v>18</v>
      </c>
      <c r="L53" s="13"/>
      <c r="M53" s="14">
        <f t="shared" si="6"/>
        <v>0</v>
      </c>
      <c r="N53" s="1"/>
      <c r="O53" s="1"/>
    </row>
    <row r="54" spans="2:19" ht="79.5" customHeight="1" x14ac:dyDescent="0.25">
      <c r="B54" s="12" t="s">
        <v>78</v>
      </c>
      <c r="C54" s="74" t="s">
        <v>79</v>
      </c>
      <c r="D54" s="74"/>
      <c r="E54" s="74"/>
      <c r="F54" s="74"/>
      <c r="G54" s="74"/>
      <c r="H54" s="74"/>
      <c r="I54" s="74"/>
      <c r="J54" s="12" t="s">
        <v>1</v>
      </c>
      <c r="K54" s="38" t="s">
        <v>125</v>
      </c>
      <c r="L54" s="13"/>
      <c r="M54" s="14">
        <f t="shared" ref="M54:M56" si="7">K54*L54</f>
        <v>0</v>
      </c>
      <c r="N54" s="1"/>
      <c r="O54" s="1"/>
      <c r="P54" s="1"/>
      <c r="Q54" s="1"/>
    </row>
    <row r="55" spans="2:19" ht="38.25" customHeight="1" x14ac:dyDescent="0.25">
      <c r="B55" s="12" t="s">
        <v>109</v>
      </c>
      <c r="C55" s="74" t="s">
        <v>110</v>
      </c>
      <c r="D55" s="74"/>
      <c r="E55" s="74"/>
      <c r="F55" s="74"/>
      <c r="G55" s="74"/>
      <c r="H55" s="74"/>
      <c r="I55" s="74"/>
      <c r="J55" s="12" t="s">
        <v>19</v>
      </c>
      <c r="K55" s="38" t="s">
        <v>131</v>
      </c>
      <c r="L55" s="13"/>
      <c r="M55" s="14">
        <f t="shared" si="7"/>
        <v>0</v>
      </c>
      <c r="N55" s="1"/>
      <c r="O55" s="1"/>
      <c r="P55" s="1"/>
    </row>
    <row r="56" spans="2:19" ht="80.25" customHeight="1" x14ac:dyDescent="0.25">
      <c r="B56" s="12" t="s">
        <v>143</v>
      </c>
      <c r="C56" s="74" t="s">
        <v>144</v>
      </c>
      <c r="D56" s="74"/>
      <c r="E56" s="74"/>
      <c r="F56" s="74"/>
      <c r="G56" s="74"/>
      <c r="H56" s="74"/>
      <c r="I56" s="74"/>
      <c r="J56" s="12" t="s">
        <v>1</v>
      </c>
      <c r="K56" s="46">
        <f>K55*0.15</f>
        <v>3.4259999999999997</v>
      </c>
      <c r="L56" s="13"/>
      <c r="M56" s="14">
        <f t="shared" si="7"/>
        <v>0</v>
      </c>
      <c r="N56" s="1"/>
      <c r="O56" s="1"/>
      <c r="P56" s="1"/>
    </row>
    <row r="57" spans="2:19" ht="85.5" customHeight="1" x14ac:dyDescent="0.25">
      <c r="B57" s="12" t="s">
        <v>132</v>
      </c>
      <c r="C57" s="74" t="s">
        <v>133</v>
      </c>
      <c r="D57" s="74"/>
      <c r="E57" s="74"/>
      <c r="F57" s="74"/>
      <c r="G57" s="74"/>
      <c r="H57" s="74"/>
      <c r="I57" s="74"/>
      <c r="J57" s="12" t="s">
        <v>1</v>
      </c>
      <c r="K57" s="38" t="s">
        <v>125</v>
      </c>
      <c r="L57" s="13"/>
      <c r="M57" s="14">
        <f>K57*L57</f>
        <v>0</v>
      </c>
      <c r="N57" s="1"/>
      <c r="O57" s="1"/>
      <c r="P57" s="1"/>
    </row>
    <row r="58" spans="2:19" ht="18" customHeight="1" x14ac:dyDescent="0.25">
      <c r="B58" s="73" t="s">
        <v>15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15">
        <f>SUM(M50:M57)</f>
        <v>0</v>
      </c>
      <c r="N58" s="1"/>
      <c r="O58" s="1"/>
    </row>
    <row r="59" spans="2:19" ht="18" customHeight="1" x14ac:dyDescent="0.25">
      <c r="B59" s="72" t="s">
        <v>41</v>
      </c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</row>
    <row r="60" spans="2:19" ht="76.5" customHeight="1" x14ac:dyDescent="0.25">
      <c r="B60" s="12" t="s">
        <v>126</v>
      </c>
      <c r="C60" s="74" t="s">
        <v>127</v>
      </c>
      <c r="D60" s="74" t="s">
        <v>2</v>
      </c>
      <c r="E60" s="74" t="s">
        <v>128</v>
      </c>
      <c r="F60" s="74"/>
      <c r="G60" s="74"/>
      <c r="H60" s="74"/>
      <c r="I60" s="74"/>
      <c r="J60" s="12" t="s">
        <v>2</v>
      </c>
      <c r="K60" s="38" t="s">
        <v>17</v>
      </c>
      <c r="L60" s="13"/>
      <c r="M60" s="14">
        <f>K60*L60</f>
        <v>0</v>
      </c>
    </row>
    <row r="61" spans="2:19" ht="18" customHeight="1" x14ac:dyDescent="0.25">
      <c r="B61" s="73" t="s">
        <v>15</v>
      </c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15">
        <f>M60</f>
        <v>0</v>
      </c>
    </row>
    <row r="62" spans="2:19" ht="18" customHeight="1" x14ac:dyDescent="0.25">
      <c r="B62" s="72" t="s">
        <v>14</v>
      </c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</row>
    <row r="63" spans="2:19" ht="66.75" customHeight="1" x14ac:dyDescent="0.25">
      <c r="B63" s="12" t="s">
        <v>111</v>
      </c>
      <c r="C63" s="74" t="s">
        <v>112</v>
      </c>
      <c r="D63" s="74"/>
      <c r="E63" s="74"/>
      <c r="F63" s="74"/>
      <c r="G63" s="74"/>
      <c r="H63" s="74"/>
      <c r="I63" s="74"/>
      <c r="J63" s="12" t="s">
        <v>1</v>
      </c>
      <c r="K63" s="38" t="s">
        <v>125</v>
      </c>
      <c r="L63" s="13"/>
      <c r="M63" s="14">
        <f>K63*L63</f>
        <v>0</v>
      </c>
    </row>
    <row r="64" spans="2:19" ht="86.25" customHeight="1" x14ac:dyDescent="0.25">
      <c r="B64" s="12" t="s">
        <v>136</v>
      </c>
      <c r="C64" s="74" t="s">
        <v>137</v>
      </c>
      <c r="D64" s="74" t="s">
        <v>1</v>
      </c>
      <c r="E64" s="74" t="s">
        <v>6</v>
      </c>
      <c r="F64" s="74"/>
      <c r="G64" s="74"/>
      <c r="H64" s="74"/>
      <c r="I64" s="74"/>
      <c r="J64" s="12" t="s">
        <v>1</v>
      </c>
      <c r="K64" s="38" t="s">
        <v>125</v>
      </c>
      <c r="L64" s="13"/>
      <c r="M64" s="14">
        <f>K64*L64</f>
        <v>0</v>
      </c>
      <c r="P64" s="24"/>
      <c r="Q64" s="24"/>
      <c r="R64" s="24"/>
      <c r="S64" s="24"/>
    </row>
    <row r="65" spans="2:19" ht="18" customHeight="1" x14ac:dyDescent="0.25">
      <c r="B65" s="73" t="s">
        <v>15</v>
      </c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15">
        <f>SUM(M63:M64)</f>
        <v>0</v>
      </c>
    </row>
    <row r="66" spans="2:19" ht="18" customHeight="1" x14ac:dyDescent="0.25">
      <c r="B66" s="72" t="s">
        <v>138</v>
      </c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</row>
    <row r="67" spans="2:19" ht="41.25" customHeight="1" x14ac:dyDescent="0.25">
      <c r="B67" s="12" t="s">
        <v>134</v>
      </c>
      <c r="C67" s="74" t="s">
        <v>135</v>
      </c>
      <c r="D67" s="74"/>
      <c r="E67" s="74"/>
      <c r="F67" s="74"/>
      <c r="G67" s="74"/>
      <c r="H67" s="74"/>
      <c r="I67" s="74"/>
      <c r="J67" s="12" t="s">
        <v>2</v>
      </c>
      <c r="K67" s="38" t="s">
        <v>56</v>
      </c>
      <c r="L67" s="13"/>
      <c r="M67" s="14">
        <f>K67*L67</f>
        <v>0</v>
      </c>
      <c r="P67" s="24"/>
      <c r="Q67" s="24"/>
      <c r="R67" s="24"/>
      <c r="S67" s="24"/>
    </row>
    <row r="68" spans="2:19" ht="18" customHeight="1" x14ac:dyDescent="0.25">
      <c r="B68" s="73" t="s">
        <v>15</v>
      </c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15">
        <f>M67</f>
        <v>0</v>
      </c>
      <c r="P68" s="24"/>
      <c r="Q68" s="24"/>
      <c r="R68" s="24"/>
      <c r="S68" s="24"/>
    </row>
    <row r="69" spans="2:19" ht="18" customHeight="1" x14ac:dyDescent="0.25">
      <c r="B69" s="73" t="s">
        <v>80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16">
        <f>M15+M22+M30+M48+M58+M61+M65+M68</f>
        <v>0</v>
      </c>
    </row>
    <row r="70" spans="2:19" x14ac:dyDescent="0.25">
      <c r="B70" s="5"/>
      <c r="C70" s="5"/>
      <c r="D70" s="5"/>
      <c r="E70" s="5"/>
    </row>
    <row r="71" spans="2:19" x14ac:dyDescent="0.25">
      <c r="B71" s="66" t="s">
        <v>22</v>
      </c>
      <c r="C71" s="66"/>
      <c r="D71" s="66"/>
      <c r="J71" s="3" t="s">
        <v>16</v>
      </c>
    </row>
    <row r="72" spans="2:19" x14ac:dyDescent="0.25">
      <c r="B72" s="78">
        <f>M69</f>
        <v>0</v>
      </c>
      <c r="C72" s="78"/>
      <c r="D72" s="78"/>
      <c r="M72" s="2"/>
      <c r="P72" s="32"/>
    </row>
    <row r="73" spans="2:19" x14ac:dyDescent="0.25">
      <c r="M73" s="6"/>
    </row>
    <row r="75" spans="2:19" x14ac:dyDescent="0.25">
      <c r="B75" s="78"/>
      <c r="C75" s="78"/>
      <c r="D75" s="78"/>
    </row>
    <row r="76" spans="2:19" x14ac:dyDescent="0.25">
      <c r="B76" s="24"/>
      <c r="C76" s="24"/>
      <c r="D76" s="24"/>
      <c r="E76" s="24"/>
    </row>
    <row r="80" spans="2:19" x14ac:dyDescent="0.25">
      <c r="B80" s="24"/>
      <c r="C80" s="24"/>
      <c r="D80" s="24"/>
      <c r="E80" s="24"/>
    </row>
    <row r="82" spans="2:10" x14ac:dyDescent="0.25">
      <c r="B82" s="24"/>
      <c r="C82" s="24"/>
      <c r="D82" s="24"/>
      <c r="E82" s="24"/>
      <c r="G82" s="24"/>
      <c r="H82" s="24"/>
      <c r="I82" s="24"/>
      <c r="J82" s="24"/>
    </row>
  </sheetData>
  <mergeCells count="65">
    <mergeCell ref="B75:D75"/>
    <mergeCell ref="B71:D71"/>
    <mergeCell ref="B72:D72"/>
    <mergeCell ref="C60:I60"/>
    <mergeCell ref="B69:L69"/>
    <mergeCell ref="B62:M62"/>
    <mergeCell ref="C64:I64"/>
    <mergeCell ref="C63:I63"/>
    <mergeCell ref="B61:L61"/>
    <mergeCell ref="C17:I17"/>
    <mergeCell ref="C28:I28"/>
    <mergeCell ref="C25:I25"/>
    <mergeCell ref="C55:I55"/>
    <mergeCell ref="C33:I33"/>
    <mergeCell ref="B31:M31"/>
    <mergeCell ref="C43:I43"/>
    <mergeCell ref="C45:I45"/>
    <mergeCell ref="C42:I42"/>
    <mergeCell ref="C46:I46"/>
    <mergeCell ref="C47:I47"/>
    <mergeCell ref="C44:I44"/>
    <mergeCell ref="C54:I54"/>
    <mergeCell ref="C20:I20"/>
    <mergeCell ref="C21:I21"/>
    <mergeCell ref="B23:M23"/>
    <mergeCell ref="P11:Q11"/>
    <mergeCell ref="B22:L22"/>
    <mergeCell ref="B49:M49"/>
    <mergeCell ref="B59:M59"/>
    <mergeCell ref="C32:I32"/>
    <mergeCell ref="B48:L48"/>
    <mergeCell ref="B58:L58"/>
    <mergeCell ref="C50:I50"/>
    <mergeCell ref="O22:P22"/>
    <mergeCell ref="B15:L15"/>
    <mergeCell ref="C41:I41"/>
    <mergeCell ref="C19:I19"/>
    <mergeCell ref="O15:P15"/>
    <mergeCell ref="C26:I26"/>
    <mergeCell ref="C27:I27"/>
    <mergeCell ref="B16:M16"/>
    <mergeCell ref="B10:M10"/>
    <mergeCell ref="C53:I53"/>
    <mergeCell ref="C51:I51"/>
    <mergeCell ref="B13:M13"/>
    <mergeCell ref="C14:I14"/>
    <mergeCell ref="C12:I12"/>
    <mergeCell ref="C36:I36"/>
    <mergeCell ref="B30:L30"/>
    <mergeCell ref="C18:I18"/>
    <mergeCell ref="C29:I29"/>
    <mergeCell ref="C34:I34"/>
    <mergeCell ref="C35:I35"/>
    <mergeCell ref="C38:I38"/>
    <mergeCell ref="C39:I39"/>
    <mergeCell ref="C40:I40"/>
    <mergeCell ref="C37:I37"/>
    <mergeCell ref="C24:I24"/>
    <mergeCell ref="B66:M66"/>
    <mergeCell ref="B68:L68"/>
    <mergeCell ref="B65:L65"/>
    <mergeCell ref="C57:I57"/>
    <mergeCell ref="C67:I67"/>
    <mergeCell ref="C52:I52"/>
    <mergeCell ref="C56:I56"/>
  </mergeCells>
  <pageMargins left="0.51181102362204722" right="0.51181102362204722" top="0.78740157480314965" bottom="0.78740157480314965" header="0.31496062992125984" footer="0.31496062992125984"/>
  <pageSetup paperSize="9" scale="67" orientation="portrait" r:id="rId1"/>
  <rowBreaks count="2" manualBreakCount="2">
    <brk id="30" max="13" man="1"/>
    <brk id="54" max="13" man="1"/>
  </rowBreaks>
  <ignoredErrors>
    <ignoredError sqref="K19:K21 K24:K25 K14 K17:K18 K41:K47 K37:K40 K54:K55 K63:K64 K50 K60 K53 K57 K6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Geral</vt:lpstr>
      <vt:lpstr>Plan1</vt:lpstr>
      <vt:lpstr>Geral!Area_de_impressao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Delmiro Mendes</dc:creator>
  <cp:lastModifiedBy>Taiza Barros Coutinho Fernandes</cp:lastModifiedBy>
  <cp:lastPrinted>2021-09-02T22:29:43Z</cp:lastPrinted>
  <dcterms:created xsi:type="dcterms:W3CDTF">2019-11-08T14:49:39Z</dcterms:created>
  <dcterms:modified xsi:type="dcterms:W3CDTF">2021-09-03T18:51:33Z</dcterms:modified>
</cp:coreProperties>
</file>